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020\"/>
    </mc:Choice>
  </mc:AlternateContent>
  <xr:revisionPtr revIDLastSave="0" documentId="13_ncr:1_{AF056D6A-3A2D-47FD-9063-64DF8606140B}" xr6:coauthVersionLast="45" xr6:coauthVersionMax="45" xr10:uidLastSave="{00000000-0000-0000-0000-000000000000}"/>
  <bookViews>
    <workbookView xWindow="3480" yWindow="165" windowWidth="24495" windowHeight="13725" xr2:uid="{00000000-000D-0000-FFFF-FFFF00000000}"/>
  </bookViews>
  <sheets>
    <sheet name="ГБ Тверь" sheetId="6" r:id="rId1"/>
    <sheet name="ДБ Тверь" sheetId="4" r:id="rId2"/>
    <sheet name="Центры, Диспансеры" sheetId="2" r:id="rId3"/>
    <sheet name="ЦРБ" sheetId="1" r:id="rId4"/>
    <sheet name="Стоматполиклиники" sheetId="3" r:id="rId5"/>
    <sheet name="Роддомы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E4" i="5"/>
  <c r="E5" i="5"/>
  <c r="E6" i="5"/>
  <c r="E3" i="5"/>
  <c r="E4" i="3"/>
  <c r="E5" i="3"/>
  <c r="E6" i="3"/>
  <c r="E7" i="3"/>
  <c r="E8" i="3"/>
  <c r="E9" i="3"/>
  <c r="E10" i="3"/>
  <c r="E11" i="3"/>
  <c r="E12" i="3"/>
  <c r="E13" i="3"/>
  <c r="E3" i="3"/>
  <c r="E4" i="2"/>
  <c r="E5" i="2"/>
  <c r="E6" i="2"/>
  <c r="E7" i="2"/>
  <c r="E8" i="2"/>
  <c r="E9" i="2"/>
  <c r="E10" i="2"/>
  <c r="E11" i="2"/>
  <c r="E3" i="2"/>
  <c r="F4" i="4"/>
  <c r="F5" i="4"/>
  <c r="F6" i="4"/>
  <c r="F3" i="4"/>
  <c r="F4" i="6"/>
  <c r="F5" i="6"/>
  <c r="F6" i="6"/>
  <c r="F7" i="6"/>
  <c r="F8" i="6"/>
  <c r="F3" i="6"/>
  <c r="W4" i="4" l="1"/>
  <c r="W5" i="4"/>
  <c r="W3" i="4"/>
  <c r="W4" i="6"/>
  <c r="W5" i="6"/>
  <c r="W6" i="6"/>
  <c r="W7" i="6"/>
  <c r="W3" i="6"/>
  <c r="U4" i="6"/>
  <c r="U5" i="6"/>
  <c r="U6" i="6"/>
  <c r="U7" i="6"/>
  <c r="U3" i="6"/>
  <c r="U4" i="4"/>
  <c r="U5" i="4"/>
  <c r="U3" i="4"/>
  <c r="S4" i="4"/>
  <c r="S5" i="4"/>
  <c r="S3" i="4"/>
  <c r="S4" i="6"/>
  <c r="S5" i="6"/>
  <c r="S6" i="6"/>
  <c r="S7" i="6"/>
  <c r="S3" i="6"/>
  <c r="Q4" i="6"/>
  <c r="Q5" i="6"/>
  <c r="Q6" i="6"/>
  <c r="Q7" i="6"/>
  <c r="Q3" i="6"/>
  <c r="Q4" i="4"/>
  <c r="Q5" i="4"/>
  <c r="Q3" i="4"/>
  <c r="O4" i="4"/>
  <c r="O5" i="4"/>
  <c r="O3" i="4"/>
  <c r="O4" i="6"/>
  <c r="O5" i="6"/>
  <c r="O6" i="6"/>
  <c r="O7" i="6"/>
  <c r="O3" i="6"/>
  <c r="M4" i="6"/>
  <c r="M5" i="6"/>
  <c r="M6" i="6"/>
  <c r="M7" i="6"/>
  <c r="M3" i="6"/>
  <c r="M4" i="4"/>
  <c r="M5" i="4"/>
  <c r="M3" i="4"/>
  <c r="K4" i="4"/>
  <c r="K5" i="4"/>
  <c r="K3" i="4"/>
  <c r="K4" i="6"/>
  <c r="K5" i="6"/>
  <c r="K6" i="6"/>
  <c r="K7" i="6"/>
  <c r="K3" i="6"/>
  <c r="I4" i="6"/>
  <c r="I5" i="6"/>
  <c r="I6" i="6"/>
  <c r="I7" i="6"/>
  <c r="I3" i="6"/>
  <c r="I4" i="4"/>
  <c r="I5" i="4"/>
  <c r="I3" i="4"/>
  <c r="G4" i="4"/>
  <c r="G5" i="4"/>
  <c r="G4" i="6"/>
  <c r="G5" i="6"/>
  <c r="G6" i="6"/>
  <c r="G7" i="6"/>
  <c r="G3" i="6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  <c r="G3" i="4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" i="1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" i="1"/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" i="1"/>
  <c r="J23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" i="1"/>
  <c r="H9" i="1" l="1"/>
</calcChain>
</file>

<file path=xl/sharedStrings.xml><?xml version="1.0" encoding="utf-8"?>
<sst xmlns="http://schemas.openxmlformats.org/spreadsheetml/2006/main" count="188" uniqueCount="97">
  <si>
    <t>Наименование</t>
  </si>
  <si>
    <t>Бежецкая ЦРБ</t>
  </si>
  <si>
    <t>Бельская ЦРБ</t>
  </si>
  <si>
    <t>Нелидовская ЦРБ</t>
  </si>
  <si>
    <t>Торжокская ЦРБ</t>
  </si>
  <si>
    <t>Конаковская ЦРБ</t>
  </si>
  <si>
    <t>Пеновская ЦРБ</t>
  </si>
  <si>
    <t>Торопецкая ЦРБ</t>
  </si>
  <si>
    <t>Селижаровская ЦРБ</t>
  </si>
  <si>
    <t>Кувшиновская ЦРБ</t>
  </si>
  <si>
    <t>Кесовогорская ЦРБ</t>
  </si>
  <si>
    <t>Весьегонская ЦРБ</t>
  </si>
  <si>
    <t>Зубцовская ЦРБ</t>
  </si>
  <si>
    <t>Молоковская ЦРБ</t>
  </si>
  <si>
    <t>Рамешковская ЦРБ</t>
  </si>
  <si>
    <t>Бологовская ЦРБ</t>
  </si>
  <si>
    <t>Западнодвинская ЦРБ</t>
  </si>
  <si>
    <t>Оленинская РБ</t>
  </si>
  <si>
    <t>Краснохолмская ЦРБ</t>
  </si>
  <si>
    <t>Калязинская ЦРБ</t>
  </si>
  <si>
    <t>Жарковская ЦРБ</t>
  </si>
  <si>
    <t>Фировская ЦРБ</t>
  </si>
  <si>
    <t>Спировская ЦРБ</t>
  </si>
  <si>
    <t>Калининская ЦРКБ</t>
  </si>
  <si>
    <t>Кашинская ЦРБ</t>
  </si>
  <si>
    <t>Сонковская ЦРБ</t>
  </si>
  <si>
    <t>Кимрская ЦРБ</t>
  </si>
  <si>
    <t>Сандовская ЦРБ</t>
  </si>
  <si>
    <t>Осташковская ЦРБ</t>
  </si>
  <si>
    <t>Лихославльская ЦРБ</t>
  </si>
  <si>
    <t>Старицкая ЦРБ</t>
  </si>
  <si>
    <t>Вышневолоцкая ЦРБ</t>
  </si>
  <si>
    <t>Ржевская ЦРБ</t>
  </si>
  <si>
    <t>Прикрепленное население</t>
  </si>
  <si>
    <t>Центр специализированных видов медицинской помощи имени В.П. Аваева</t>
  </si>
  <si>
    <t>Областной клинический кардиологический диспансер</t>
  </si>
  <si>
    <t>Кимрская стоматологическая поликлиника</t>
  </si>
  <si>
    <t>Областная стоматологическая поликлиника</t>
  </si>
  <si>
    <t>Стоматологическая поликлиника г. Ржев</t>
  </si>
  <si>
    <t>Стоматологическая поликлиника №1</t>
  </si>
  <si>
    <t>Стоматологическая поликлиника №2</t>
  </si>
  <si>
    <t>Стоматологическая поликлиника №3</t>
  </si>
  <si>
    <t>Детская областная клиническая больница</t>
  </si>
  <si>
    <t>Кашинская стоматологическая поликлиника</t>
  </si>
  <si>
    <t>Стоматологическая поликлиника г.Конаково</t>
  </si>
  <si>
    <t>Торжокская стоматологическая поликлиника</t>
  </si>
  <si>
    <t>Детская стоматологическая поликлиника</t>
  </si>
  <si>
    <t>Городская клиническая больница № 1 имени В.В. Успенского</t>
  </si>
  <si>
    <t>Городская клиническая больница №6</t>
  </si>
  <si>
    <t>Городская клиническая больница №7</t>
  </si>
  <si>
    <t>Городская поликлиника № 8</t>
  </si>
  <si>
    <t>Родильный дом №2</t>
  </si>
  <si>
    <t>Ржевский родильный дом</t>
  </si>
  <si>
    <t>Родильный дом №5</t>
  </si>
  <si>
    <t>Областной родильный дом</t>
  </si>
  <si>
    <t>Гб ЗАТО Озерный</t>
  </si>
  <si>
    <t>ЦРБ  Лесного района</t>
  </si>
  <si>
    <t>Областной клинический перинатальный центр имени Е.М. Бакуниной</t>
  </si>
  <si>
    <t>Детская городская клиническая больница №1</t>
  </si>
  <si>
    <t>Городская детская больница №3</t>
  </si>
  <si>
    <t>Клиническая детская больница №2</t>
  </si>
  <si>
    <t>Тверской областной клинический онкологический диспансер</t>
  </si>
  <si>
    <t>Тверской областной клинический противотуберкулезный диспансер</t>
  </si>
  <si>
    <t>Областной клинический психоневрологический диспансер</t>
  </si>
  <si>
    <t>Областной клинический лечебно-реабилитационный центр</t>
  </si>
  <si>
    <t>Клиническая больница скорой медицинской помощи</t>
  </si>
  <si>
    <t>Областной клинический врачебно-физкультурный диспансер</t>
  </si>
  <si>
    <t>Тверской областной клинический наркологический диспансер</t>
  </si>
  <si>
    <t>Бологовская стоматологическая поликлиника</t>
  </si>
  <si>
    <t>2013 год</t>
  </si>
  <si>
    <t>2019 год</t>
  </si>
  <si>
    <t>ФАП</t>
  </si>
  <si>
    <t>итого</t>
  </si>
  <si>
    <t>Поставка АРМ</t>
  </si>
  <si>
    <t>% АРМ на 1000 населения</t>
  </si>
  <si>
    <t>Андреапольская ЦРБ</t>
  </si>
  <si>
    <t>Максатихинская ЦРБ</t>
  </si>
  <si>
    <t>Кол-во ЭМК</t>
  </si>
  <si>
    <t>Кол-во записей на прием</t>
  </si>
  <si>
    <t>Кол-во услуг в поликлинике</t>
  </si>
  <si>
    <t>Кол-во выданных ЭЛН</t>
  </si>
  <si>
    <t>Кол-во осмотров в стационаре</t>
  </si>
  <si>
    <t>% ЭМК от прикрепленного населения</t>
  </si>
  <si>
    <t>% записей на прием от прикрепленного населения</t>
  </si>
  <si>
    <t>% услуг в поликлинике от прикрепленного населения</t>
  </si>
  <si>
    <t>% осмотров в стационаре от прикрепленного населения</t>
  </si>
  <si>
    <t>Кол -во диагностических исследований</t>
  </si>
  <si>
    <t>% диагностических исследований от прикрепленного населения</t>
  </si>
  <si>
    <t>% выданных ЭЛН от прикрепленного населения</t>
  </si>
  <si>
    <t>Кол-во госпитализаций</t>
  </si>
  <si>
    <t>% госпитализаций от прикрепленного населения</t>
  </si>
  <si>
    <t>Кол-во проведенных операций</t>
  </si>
  <si>
    <t>% проведенных операций от прикрепленного населения</t>
  </si>
  <si>
    <t>РБ</t>
  </si>
  <si>
    <t>Прикреплен- ное население</t>
  </si>
  <si>
    <t>Областная клиническая больница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</si>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</sst>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%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justify" wrapText="1"/>
    </xf>
    <xf numFmtId="165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RowHeight="15" x14ac:dyDescent="0.25"/>
  <cols>
    <col min="1" max="1" width="36.140625" customWidth="1"/>
    <col min="2" max="2" width="16" customWidth="1"/>
    <col min="3" max="3" width="15.85546875" customWidth="1"/>
    <col min="4" max="5" width="13.42578125" customWidth="1"/>
    <col min="6" max="6" width="9.85546875" style="2" customWidth="1"/>
    <col min="7" max="7" width="11.42578125" customWidth="1"/>
    <col min="9" max="9" width="14.28515625" bestFit="1" customWidth="1"/>
    <col min="10" max="10" width="9.5703125" bestFit="1" customWidth="1"/>
    <col min="11" max="11" width="19.5703125" bestFit="1" customWidth="1"/>
    <col min="12" max="12" width="13.42578125" bestFit="1" customWidth="1"/>
    <col min="13" max="13" width="22.28515625" bestFit="1" customWidth="1"/>
    <col min="14" max="14" width="12.140625" customWidth="1"/>
    <col min="15" max="15" width="19.140625" bestFit="1" customWidth="1"/>
    <col min="16" max="16" width="11.5703125" bestFit="1" customWidth="1"/>
    <col min="17" max="17" width="24.5703125" bestFit="1" customWidth="1"/>
    <col min="18" max="18" width="15.42578125" bestFit="1" customWidth="1"/>
    <col min="19" max="19" width="27.140625" bestFit="1" customWidth="1"/>
    <col min="20" max="20" width="9" bestFit="1" customWidth="1"/>
    <col min="21" max="21" width="19.140625" bestFit="1" customWidth="1"/>
    <col min="22" max="22" width="12.5703125" bestFit="1" customWidth="1"/>
    <col min="23" max="23" width="25.5703125" bestFit="1" customWidth="1"/>
  </cols>
  <sheetData>
    <row r="1" spans="1:23" x14ac:dyDescent="0.25">
      <c r="B1" s="2"/>
      <c r="C1" s="53" t="s">
        <v>73</v>
      </c>
      <c r="D1" s="53"/>
      <c r="E1" s="53"/>
      <c r="F1" s="53"/>
    </row>
    <row r="2" spans="1:23" ht="45.75" customHeight="1" x14ac:dyDescent="0.25">
      <c r="A2" s="17" t="s">
        <v>0</v>
      </c>
      <c r="B2" s="8" t="s">
        <v>33</v>
      </c>
      <c r="C2" s="15" t="s">
        <v>69</v>
      </c>
      <c r="D2" s="17" t="s">
        <v>70</v>
      </c>
      <c r="E2" s="45" t="s">
        <v>96</v>
      </c>
      <c r="F2" s="17" t="s">
        <v>72</v>
      </c>
      <c r="G2" s="15" t="s">
        <v>74</v>
      </c>
      <c r="H2" s="15" t="s">
        <v>77</v>
      </c>
      <c r="I2" s="15" t="s">
        <v>82</v>
      </c>
      <c r="J2" s="15" t="s">
        <v>78</v>
      </c>
      <c r="K2" s="15" t="s">
        <v>83</v>
      </c>
      <c r="L2" s="15" t="s">
        <v>79</v>
      </c>
      <c r="M2" s="15" t="s">
        <v>84</v>
      </c>
      <c r="N2" s="15" t="s">
        <v>80</v>
      </c>
      <c r="O2" s="15" t="s">
        <v>88</v>
      </c>
      <c r="P2" s="15" t="s">
        <v>81</v>
      </c>
      <c r="Q2" s="15" t="s">
        <v>85</v>
      </c>
      <c r="R2" s="15" t="s">
        <v>86</v>
      </c>
      <c r="S2" s="15" t="s">
        <v>87</v>
      </c>
      <c r="T2" s="15" t="s">
        <v>89</v>
      </c>
      <c r="U2" s="15" t="s">
        <v>90</v>
      </c>
      <c r="V2" s="15" t="s">
        <v>91</v>
      </c>
      <c r="W2" s="15" t="s">
        <v>92</v>
      </c>
    </row>
    <row r="3" spans="1:23" s="1" customFormat="1" ht="30" x14ac:dyDescent="0.25">
      <c r="A3" s="6" t="s">
        <v>47</v>
      </c>
      <c r="B3" s="5">
        <v>53011</v>
      </c>
      <c r="C3" s="17">
        <v>25</v>
      </c>
      <c r="D3" s="17">
        <v>37</v>
      </c>
      <c r="E3" s="45">
        <v>112</v>
      </c>
      <c r="F3" s="25">
        <f>C3+D3+E3</f>
        <v>174</v>
      </c>
      <c r="G3" s="23">
        <f>(F3*1000)/B3</f>
        <v>3.2823376280394636</v>
      </c>
      <c r="H3" s="44">
        <v>6838</v>
      </c>
      <c r="I3" s="26">
        <f>H3/B3</f>
        <v>0.1289920959800796</v>
      </c>
      <c r="J3" s="50">
        <v>60483</v>
      </c>
      <c r="K3" s="27">
        <f>J3/B3</f>
        <v>1.1409518779121315</v>
      </c>
      <c r="L3" s="50">
        <v>86033</v>
      </c>
      <c r="M3" s="27">
        <f>L3/B3</f>
        <v>1.6229273169719491</v>
      </c>
      <c r="N3" s="50">
        <v>6109</v>
      </c>
      <c r="O3" s="26">
        <f>N3/B3</f>
        <v>0.11524023315915564</v>
      </c>
      <c r="P3" s="50">
        <v>5541</v>
      </c>
      <c r="Q3" s="27">
        <f>P3/B3</f>
        <v>0.10452547584463602</v>
      </c>
      <c r="R3" s="50">
        <v>10372</v>
      </c>
      <c r="S3" s="28">
        <f>R3/B3</f>
        <v>0.1956575050461225</v>
      </c>
      <c r="T3" s="50">
        <v>5172</v>
      </c>
      <c r="U3" s="27">
        <f>T3/B3</f>
        <v>9.7564656392069571E-2</v>
      </c>
      <c r="V3" s="40">
        <v>901</v>
      </c>
      <c r="W3" s="27">
        <f>V3/B3</f>
        <v>1.6996472430250327E-2</v>
      </c>
    </row>
    <row r="4" spans="1:23" s="1" customFormat="1" x14ac:dyDescent="0.25">
      <c r="A4" s="6" t="s">
        <v>49</v>
      </c>
      <c r="B4" s="5">
        <v>117307</v>
      </c>
      <c r="C4" s="17">
        <v>50</v>
      </c>
      <c r="D4" s="17">
        <v>40</v>
      </c>
      <c r="E4" s="45">
        <v>13</v>
      </c>
      <c r="F4" s="25">
        <f t="shared" ref="F4:F8" si="0">C4+D4+E4</f>
        <v>103</v>
      </c>
      <c r="G4" s="23">
        <f t="shared" ref="G4:G7" si="1">(F4*1000)/B4</f>
        <v>0.87803796874866802</v>
      </c>
      <c r="H4" s="44">
        <v>6951</v>
      </c>
      <c r="I4" s="26">
        <f t="shared" ref="I4:I7" si="2">H4/B4</f>
        <v>5.9254775929825157E-2</v>
      </c>
      <c r="J4" s="50">
        <v>52954</v>
      </c>
      <c r="K4" s="27">
        <f t="shared" ref="K4:K7" si="3">J4/B4</f>
        <v>0.45141381162249483</v>
      </c>
      <c r="L4" s="50">
        <v>84012</v>
      </c>
      <c r="M4" s="27">
        <f t="shared" ref="M4:M7" si="4">L4/B4</f>
        <v>0.71617209544187477</v>
      </c>
      <c r="N4" s="50">
        <v>207</v>
      </c>
      <c r="O4" s="26">
        <f t="shared" ref="O4:O7" si="5">N4/B4</f>
        <v>1.7646005779706241E-3</v>
      </c>
      <c r="P4" s="50">
        <v>12503</v>
      </c>
      <c r="Q4" s="27">
        <f t="shared" ref="Q4:Q7" si="6">P4/B4</f>
        <v>0.10658357983752036</v>
      </c>
      <c r="R4" s="50">
        <v>9257</v>
      </c>
      <c r="S4" s="28">
        <f t="shared" ref="S4:S7" si="7">R4/B4</f>
        <v>7.8912596861227383E-2</v>
      </c>
      <c r="T4" s="50">
        <v>10002</v>
      </c>
      <c r="U4" s="27">
        <f t="shared" ref="U4:U7" si="8">T4/B4</f>
        <v>8.526345401382697E-2</v>
      </c>
      <c r="V4" s="39">
        <v>0</v>
      </c>
      <c r="W4" s="27">
        <f t="shared" ref="W4:W7" si="9">V4/B4</f>
        <v>0</v>
      </c>
    </row>
    <row r="5" spans="1:23" s="1" customFormat="1" x14ac:dyDescent="0.25">
      <c r="A5" s="6" t="s">
        <v>50</v>
      </c>
      <c r="B5" s="5">
        <v>31000</v>
      </c>
      <c r="C5" s="17">
        <v>15</v>
      </c>
      <c r="D5" s="17">
        <v>26</v>
      </c>
      <c r="E5" s="45">
        <v>22</v>
      </c>
      <c r="F5" s="25">
        <f t="shared" si="0"/>
        <v>63</v>
      </c>
      <c r="G5" s="23">
        <f t="shared" si="1"/>
        <v>2.032258064516129</v>
      </c>
      <c r="H5" s="44">
        <v>1582</v>
      </c>
      <c r="I5" s="26">
        <f t="shared" si="2"/>
        <v>5.1032258064516126E-2</v>
      </c>
      <c r="J5" s="50">
        <v>15168</v>
      </c>
      <c r="K5" s="27">
        <f t="shared" si="3"/>
        <v>0.48929032258064514</v>
      </c>
      <c r="L5" s="50">
        <v>17626</v>
      </c>
      <c r="M5" s="27">
        <f t="shared" si="4"/>
        <v>0.56858064516129037</v>
      </c>
      <c r="N5" s="50">
        <v>2</v>
      </c>
      <c r="O5" s="26">
        <f t="shared" si="5"/>
        <v>6.4516129032258067E-5</v>
      </c>
      <c r="P5" s="50">
        <v>128</v>
      </c>
      <c r="Q5" s="27">
        <f t="shared" si="6"/>
        <v>4.1290322580645163E-3</v>
      </c>
      <c r="R5" s="50">
        <v>5136</v>
      </c>
      <c r="S5" s="28">
        <f t="shared" si="7"/>
        <v>0.16567741935483871</v>
      </c>
      <c r="T5" s="50">
        <v>19</v>
      </c>
      <c r="U5" s="27">
        <f t="shared" si="8"/>
        <v>6.1290322580645159E-4</v>
      </c>
      <c r="V5" s="39">
        <v>0</v>
      </c>
      <c r="W5" s="27">
        <f t="shared" si="9"/>
        <v>0</v>
      </c>
    </row>
    <row r="6" spans="1:23" s="1" customFormat="1" x14ac:dyDescent="0.25">
      <c r="A6" s="6" t="s">
        <v>48</v>
      </c>
      <c r="B6" s="5">
        <v>117402</v>
      </c>
      <c r="C6" s="17"/>
      <c r="D6" s="17">
        <v>37</v>
      </c>
      <c r="E6" s="45">
        <v>467</v>
      </c>
      <c r="F6" s="25">
        <f t="shared" si="0"/>
        <v>504</v>
      </c>
      <c r="G6" s="23">
        <f t="shared" si="1"/>
        <v>4.2929421985996834</v>
      </c>
      <c r="H6" s="44">
        <v>4394</v>
      </c>
      <c r="I6" s="26">
        <f t="shared" si="2"/>
        <v>3.7426960358426603E-2</v>
      </c>
      <c r="J6" s="50">
        <v>44424</v>
      </c>
      <c r="K6" s="27">
        <f t="shared" si="3"/>
        <v>0.37839219093371496</v>
      </c>
      <c r="L6" s="50">
        <v>28747</v>
      </c>
      <c r="M6" s="27">
        <f t="shared" si="4"/>
        <v>0.24485954242687519</v>
      </c>
      <c r="N6" s="50">
        <v>9</v>
      </c>
      <c r="O6" s="26">
        <f t="shared" si="5"/>
        <v>7.6659682117851487E-5</v>
      </c>
      <c r="P6" s="50">
        <v>70101</v>
      </c>
      <c r="Q6" s="27">
        <f t="shared" si="6"/>
        <v>0.59710226401594524</v>
      </c>
      <c r="R6" s="50">
        <v>23710</v>
      </c>
      <c r="S6" s="28">
        <f t="shared" si="7"/>
        <v>0.20195567366825096</v>
      </c>
      <c r="T6" s="50">
        <v>6798</v>
      </c>
      <c r="U6" s="27">
        <f t="shared" si="8"/>
        <v>5.7903613226350487E-2</v>
      </c>
      <c r="V6" s="40">
        <v>126</v>
      </c>
      <c r="W6" s="27">
        <f t="shared" si="9"/>
        <v>1.0732355496499207E-3</v>
      </c>
    </row>
    <row r="7" spans="1:23" s="1" customFormat="1" ht="30" x14ac:dyDescent="0.25">
      <c r="A7" s="6" t="s">
        <v>65</v>
      </c>
      <c r="B7" s="5">
        <v>58856</v>
      </c>
      <c r="C7" s="17">
        <v>41</v>
      </c>
      <c r="D7" s="17">
        <v>37</v>
      </c>
      <c r="E7" s="45">
        <v>93</v>
      </c>
      <c r="F7" s="25">
        <f t="shared" si="0"/>
        <v>171</v>
      </c>
      <c r="G7" s="23">
        <f t="shared" si="1"/>
        <v>2.9053962212858502</v>
      </c>
      <c r="H7" s="19"/>
      <c r="I7" s="26">
        <f t="shared" si="2"/>
        <v>0</v>
      </c>
      <c r="J7" s="50">
        <v>18530</v>
      </c>
      <c r="K7" s="27">
        <f t="shared" si="3"/>
        <v>0.31483621041185267</v>
      </c>
      <c r="L7" s="50">
        <v>14018</v>
      </c>
      <c r="M7" s="27">
        <f t="shared" si="4"/>
        <v>0.23817452766073127</v>
      </c>
      <c r="N7" s="31">
        <v>0</v>
      </c>
      <c r="O7" s="26">
        <f t="shared" si="5"/>
        <v>0</v>
      </c>
      <c r="P7" s="34">
        <v>1</v>
      </c>
      <c r="Q7" s="27">
        <f t="shared" si="6"/>
        <v>1.6990621177110236E-5</v>
      </c>
      <c r="R7" s="50">
        <v>7719</v>
      </c>
      <c r="S7" s="28">
        <f t="shared" si="7"/>
        <v>0.13115060486611391</v>
      </c>
      <c r="T7" s="50">
        <v>4588</v>
      </c>
      <c r="U7" s="27">
        <f t="shared" si="8"/>
        <v>7.7952969960581764E-2</v>
      </c>
      <c r="V7" s="39">
        <v>0</v>
      </c>
      <c r="W7" s="27">
        <f t="shared" si="9"/>
        <v>0</v>
      </c>
    </row>
    <row r="8" spans="1:23" x14ac:dyDescent="0.25">
      <c r="A8" s="12" t="s">
        <v>95</v>
      </c>
      <c r="B8" s="10"/>
      <c r="C8" s="29">
        <v>30</v>
      </c>
      <c r="D8" s="10"/>
      <c r="E8" s="45">
        <v>100</v>
      </c>
      <c r="F8" s="25">
        <f t="shared" si="0"/>
        <v>130</v>
      </c>
      <c r="G8" s="17"/>
      <c r="H8" s="10"/>
      <c r="I8" s="10"/>
      <c r="J8" s="50">
        <v>50150</v>
      </c>
      <c r="K8" s="27"/>
      <c r="L8" s="10"/>
      <c r="M8" s="10"/>
      <c r="N8" s="10"/>
      <c r="O8" s="10"/>
      <c r="P8" s="34">
        <v>0</v>
      </c>
      <c r="Q8" s="10"/>
      <c r="R8" s="50">
        <v>31826</v>
      </c>
      <c r="S8" s="10"/>
      <c r="T8" s="37">
        <v>0</v>
      </c>
      <c r="U8" s="38"/>
      <c r="V8" s="39">
        <v>0</v>
      </c>
      <c r="W8" s="10"/>
    </row>
  </sheetData>
  <sortState xmlns:xlrd2="http://schemas.microsoft.com/office/spreadsheetml/2017/richdata2" ref="A3:F7">
    <sortCondition descending="1" ref="C2"/>
  </sortState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" x14ac:dyDescent="0.25"/>
  <cols>
    <col min="1" max="1" width="43.28515625" customWidth="1"/>
    <col min="2" max="2" width="17.28515625" style="2" customWidth="1"/>
    <col min="3" max="3" width="16.28515625" customWidth="1"/>
    <col min="4" max="5" width="14.5703125" customWidth="1"/>
    <col min="7" max="7" width="15" customWidth="1"/>
    <col min="9" max="9" width="16.28515625" customWidth="1"/>
    <col min="10" max="10" width="9.5703125" bestFit="1" customWidth="1"/>
    <col min="11" max="11" width="19.5703125" bestFit="1" customWidth="1"/>
    <col min="12" max="12" width="13.42578125" bestFit="1" customWidth="1"/>
    <col min="13" max="13" width="22.28515625" bestFit="1" customWidth="1"/>
    <col min="14" max="14" width="10.140625" customWidth="1"/>
    <col min="15" max="15" width="19.140625" bestFit="1" customWidth="1"/>
    <col min="16" max="16" width="11.5703125" bestFit="1" customWidth="1"/>
    <col min="17" max="17" width="24.5703125" bestFit="1" customWidth="1"/>
    <col min="18" max="18" width="15.42578125" bestFit="1" customWidth="1"/>
    <col min="19" max="19" width="27.140625" bestFit="1" customWidth="1"/>
    <col min="20" max="20" width="16" customWidth="1"/>
    <col min="21" max="21" width="19.140625" bestFit="1" customWidth="1"/>
    <col min="22" max="22" width="12.5703125" bestFit="1" customWidth="1"/>
    <col min="23" max="23" width="25.5703125" bestFit="1" customWidth="1"/>
  </cols>
  <sheetData>
    <row r="1" spans="1:23" x14ac:dyDescent="0.25">
      <c r="C1" s="53" t="s">
        <v>73</v>
      </c>
      <c r="D1" s="53"/>
      <c r="E1" s="53"/>
      <c r="F1" s="53"/>
    </row>
    <row r="2" spans="1:23" ht="47.25" customHeight="1" x14ac:dyDescent="0.25">
      <c r="A2" s="17" t="s">
        <v>0</v>
      </c>
      <c r="B2" s="8" t="s">
        <v>33</v>
      </c>
      <c r="C2" s="15" t="s">
        <v>69</v>
      </c>
      <c r="D2" s="17" t="s">
        <v>70</v>
      </c>
      <c r="E2" s="45" t="s">
        <v>96</v>
      </c>
      <c r="F2" s="17" t="s">
        <v>72</v>
      </c>
      <c r="G2" s="15" t="s">
        <v>74</v>
      </c>
      <c r="H2" s="15" t="s">
        <v>77</v>
      </c>
      <c r="I2" s="15" t="s">
        <v>82</v>
      </c>
      <c r="J2" s="15" t="s">
        <v>78</v>
      </c>
      <c r="K2" s="15" t="s">
        <v>83</v>
      </c>
      <c r="L2" s="15" t="s">
        <v>79</v>
      </c>
      <c r="M2" s="15" t="s">
        <v>84</v>
      </c>
      <c r="N2" s="15" t="s">
        <v>80</v>
      </c>
      <c r="O2" s="15" t="s">
        <v>88</v>
      </c>
      <c r="P2" s="15" t="s">
        <v>81</v>
      </c>
      <c r="Q2" s="15" t="s">
        <v>85</v>
      </c>
      <c r="R2" s="15" t="s">
        <v>86</v>
      </c>
      <c r="S2" s="15" t="s">
        <v>87</v>
      </c>
      <c r="T2" s="15" t="s">
        <v>89</v>
      </c>
      <c r="U2" s="15" t="s">
        <v>90</v>
      </c>
      <c r="V2" s="15" t="s">
        <v>91</v>
      </c>
      <c r="W2" s="15" t="s">
        <v>92</v>
      </c>
    </row>
    <row r="3" spans="1:23" s="1" customFormat="1" ht="20.25" customHeight="1" x14ac:dyDescent="0.25">
      <c r="A3" s="9" t="s">
        <v>59</v>
      </c>
      <c r="B3" s="5">
        <v>32365</v>
      </c>
      <c r="C3" s="17">
        <v>28</v>
      </c>
      <c r="D3" s="17">
        <v>30</v>
      </c>
      <c r="E3" s="45">
        <v>47</v>
      </c>
      <c r="F3" s="17">
        <f>C3+D3+E3</f>
        <v>105</v>
      </c>
      <c r="G3" s="27">
        <f>(F3*1000)/B3</f>
        <v>3.2442453267418507</v>
      </c>
      <c r="H3" s="44">
        <v>1426</v>
      </c>
      <c r="I3" s="26">
        <f>H3/B3</f>
        <v>4.4059941294608371E-2</v>
      </c>
      <c r="J3" s="50">
        <v>17677</v>
      </c>
      <c r="K3" s="27">
        <f>J3/B3</f>
        <v>0.5461764251506257</v>
      </c>
      <c r="L3" s="50">
        <v>13488</v>
      </c>
      <c r="M3" s="26">
        <f>L3/B3</f>
        <v>0.41674648540089604</v>
      </c>
      <c r="N3" s="32">
        <v>0</v>
      </c>
      <c r="O3" s="26">
        <f>N3/B3</f>
        <v>0</v>
      </c>
      <c r="P3" s="50">
        <v>6</v>
      </c>
      <c r="Q3" s="27">
        <f>P3/B3</f>
        <v>1.8538544724239147E-4</v>
      </c>
      <c r="R3" s="50">
        <v>1561</v>
      </c>
      <c r="S3" s="27">
        <f>R3/B3</f>
        <v>4.823111385756218E-2</v>
      </c>
      <c r="T3" s="50">
        <v>654</v>
      </c>
      <c r="U3" s="27">
        <f>T3/B3</f>
        <v>2.0207013749420671E-2</v>
      </c>
      <c r="V3" s="41">
        <v>0</v>
      </c>
      <c r="W3" s="27">
        <f>V3/B3</f>
        <v>0</v>
      </c>
    </row>
    <row r="4" spans="1:23" s="1" customFormat="1" ht="30" x14ac:dyDescent="0.25">
      <c r="A4" s="6" t="s">
        <v>58</v>
      </c>
      <c r="B4" s="5">
        <v>14440</v>
      </c>
      <c r="C4" s="17">
        <v>23</v>
      </c>
      <c r="D4" s="17">
        <v>30</v>
      </c>
      <c r="E4" s="45">
        <v>54</v>
      </c>
      <c r="F4" s="45">
        <f t="shared" ref="F4:F6" si="0">C4+D4+E4</f>
        <v>107</v>
      </c>
      <c r="G4" s="27">
        <f>(F4*1000)/B4</f>
        <v>7.4099722991689747</v>
      </c>
      <c r="H4" s="44">
        <v>2228</v>
      </c>
      <c r="I4" s="26">
        <f>H4/B4</f>
        <v>0.15429362880886427</v>
      </c>
      <c r="J4" s="50">
        <v>17793</v>
      </c>
      <c r="K4" s="27">
        <f>J4/B4</f>
        <v>1.2322022160664821</v>
      </c>
      <c r="L4" s="50">
        <v>70597</v>
      </c>
      <c r="M4" s="26">
        <f>L4/B4</f>
        <v>4.8889889196675904</v>
      </c>
      <c r="N4" s="30">
        <v>0</v>
      </c>
      <c r="O4" s="26">
        <f>N4/B4</f>
        <v>0</v>
      </c>
      <c r="P4" s="50">
        <v>2915</v>
      </c>
      <c r="Q4" s="27">
        <f>P4/B4</f>
        <v>0.20186980609418281</v>
      </c>
      <c r="R4" s="50">
        <v>3725</v>
      </c>
      <c r="S4" s="27">
        <f>R4/B4</f>
        <v>0.2579639889196676</v>
      </c>
      <c r="T4" s="50">
        <v>3170</v>
      </c>
      <c r="U4" s="27">
        <f>T4/B4</f>
        <v>0.21952908587257619</v>
      </c>
      <c r="V4" s="50">
        <v>97</v>
      </c>
      <c r="W4" s="27">
        <f>V4/B4</f>
        <v>6.7174515235457061E-3</v>
      </c>
    </row>
    <row r="5" spans="1:23" s="1" customFormat="1" x14ac:dyDescent="0.25">
      <c r="A5" s="6" t="s">
        <v>60</v>
      </c>
      <c r="B5" s="5">
        <v>20870</v>
      </c>
      <c r="C5" s="17">
        <v>27</v>
      </c>
      <c r="D5" s="17">
        <v>30</v>
      </c>
      <c r="E5" s="45">
        <v>43</v>
      </c>
      <c r="F5" s="45">
        <f t="shared" si="0"/>
        <v>100</v>
      </c>
      <c r="G5" s="27">
        <f>(F5*1000)/B5</f>
        <v>4.7915668423574509</v>
      </c>
      <c r="H5" s="44">
        <v>1585</v>
      </c>
      <c r="I5" s="26">
        <f>H5/B5</f>
        <v>7.5946334451365602E-2</v>
      </c>
      <c r="J5" s="50">
        <v>21367</v>
      </c>
      <c r="K5" s="27">
        <f>J5/B5</f>
        <v>1.0238140872065165</v>
      </c>
      <c r="L5" s="50">
        <v>9331</v>
      </c>
      <c r="M5" s="26">
        <f>L5/B5</f>
        <v>0.44710110206037373</v>
      </c>
      <c r="N5" s="30">
        <v>0</v>
      </c>
      <c r="O5" s="26">
        <f>N5/B5</f>
        <v>0</v>
      </c>
      <c r="P5" s="50">
        <v>6189</v>
      </c>
      <c r="Q5" s="27">
        <f>P5/B5</f>
        <v>0.29655007187350263</v>
      </c>
      <c r="R5" s="50">
        <v>258</v>
      </c>
      <c r="S5" s="27">
        <f>R5/B5</f>
        <v>1.2362242453282223E-2</v>
      </c>
      <c r="T5" s="50">
        <v>1273</v>
      </c>
      <c r="U5" s="27">
        <f>T5/B5</f>
        <v>6.0996645903210349E-2</v>
      </c>
      <c r="V5" s="30">
        <v>0</v>
      </c>
      <c r="W5" s="27">
        <f>V5/B5</f>
        <v>0</v>
      </c>
    </row>
    <row r="6" spans="1:23" s="1" customFormat="1" x14ac:dyDescent="0.25">
      <c r="A6" s="6" t="s">
        <v>42</v>
      </c>
      <c r="B6" s="5"/>
      <c r="C6" s="17">
        <v>56</v>
      </c>
      <c r="D6" s="17">
        <v>34</v>
      </c>
      <c r="E6" s="45">
        <v>183</v>
      </c>
      <c r="F6" s="45">
        <f t="shared" si="0"/>
        <v>273</v>
      </c>
      <c r="G6" s="27"/>
      <c r="H6" s="44">
        <v>5756</v>
      </c>
      <c r="I6" s="19"/>
      <c r="J6" s="50">
        <v>24118</v>
      </c>
      <c r="K6" s="19"/>
      <c r="L6" s="50">
        <v>41921</v>
      </c>
      <c r="M6" s="19"/>
      <c r="N6" s="19"/>
      <c r="O6" s="19"/>
      <c r="P6" s="19"/>
      <c r="Q6" s="30"/>
      <c r="R6" s="50">
        <v>1910</v>
      </c>
      <c r="S6" s="19"/>
      <c r="T6" s="50">
        <v>1569</v>
      </c>
      <c r="U6" s="30"/>
      <c r="V6" s="19"/>
      <c r="W6" s="19"/>
    </row>
  </sheetData>
  <sortState xmlns:xlrd2="http://schemas.microsoft.com/office/spreadsheetml/2017/richdata2" ref="A3:D6">
    <sortCondition descending="1" ref="C2"/>
  </sortState>
  <mergeCells count="1">
    <mergeCell ref="C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pane xSplit="1" topLeftCell="B1" activePane="topRight" state="frozen"/>
      <selection pane="topRight" activeCell="B12" sqref="B12"/>
    </sheetView>
  </sheetViews>
  <sheetFormatPr defaultRowHeight="15" x14ac:dyDescent="0.25"/>
  <cols>
    <col min="1" max="1" width="58.5703125" customWidth="1"/>
    <col min="2" max="2" width="10.42578125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</cols>
  <sheetData>
    <row r="1" spans="1:13" x14ac:dyDescent="0.25">
      <c r="B1" s="53" t="s">
        <v>73</v>
      </c>
      <c r="C1" s="53"/>
      <c r="D1" s="53"/>
      <c r="E1" s="53"/>
    </row>
    <row r="2" spans="1:13" s="1" customFormat="1" ht="37.5" customHeight="1" x14ac:dyDescent="0.25">
      <c r="A2" s="17" t="s">
        <v>0</v>
      </c>
      <c r="B2" s="15" t="s">
        <v>69</v>
      </c>
      <c r="C2" s="17" t="s">
        <v>70</v>
      </c>
      <c r="D2" s="45" t="s">
        <v>96</v>
      </c>
      <c r="E2" s="17" t="s">
        <v>72</v>
      </c>
      <c r="F2" s="15" t="s">
        <v>77</v>
      </c>
      <c r="G2" s="15" t="s">
        <v>78</v>
      </c>
      <c r="H2" s="15" t="s">
        <v>79</v>
      </c>
      <c r="I2" s="15" t="s">
        <v>80</v>
      </c>
      <c r="J2" s="15" t="s">
        <v>81</v>
      </c>
      <c r="K2" s="15" t="s">
        <v>86</v>
      </c>
      <c r="L2" s="15" t="s">
        <v>89</v>
      </c>
      <c r="M2" s="15" t="s">
        <v>91</v>
      </c>
    </row>
    <row r="3" spans="1:13" s="1" customFormat="1" ht="30" x14ac:dyDescent="0.25">
      <c r="A3" s="24" t="s">
        <v>34</v>
      </c>
      <c r="B3" s="18">
        <v>15</v>
      </c>
      <c r="C3" s="17">
        <v>32</v>
      </c>
      <c r="D3" s="45">
        <v>35</v>
      </c>
      <c r="E3" s="17">
        <f>B3+C3+D3</f>
        <v>82</v>
      </c>
      <c r="F3" s="44">
        <v>11903</v>
      </c>
      <c r="G3" s="50">
        <v>59920</v>
      </c>
      <c r="H3" s="50">
        <v>92198</v>
      </c>
      <c r="I3" s="50">
        <v>553</v>
      </c>
      <c r="J3" s="50">
        <v>9585</v>
      </c>
      <c r="K3" s="50">
        <v>52669</v>
      </c>
      <c r="L3" s="50">
        <v>1794</v>
      </c>
      <c r="M3" s="15">
        <v>0</v>
      </c>
    </row>
    <row r="4" spans="1:13" s="1" customFormat="1" x14ac:dyDescent="0.25">
      <c r="A4" s="6" t="s">
        <v>64</v>
      </c>
      <c r="B4" s="17">
        <v>15</v>
      </c>
      <c r="C4" s="17">
        <v>15</v>
      </c>
      <c r="D4" s="45">
        <v>32</v>
      </c>
      <c r="E4" s="45">
        <f t="shared" ref="E4:E11" si="0">B4+C4+D4</f>
        <v>62</v>
      </c>
      <c r="F4" s="44">
        <v>1710</v>
      </c>
      <c r="G4" s="49">
        <v>13907</v>
      </c>
      <c r="H4" s="50">
        <v>22280</v>
      </c>
      <c r="I4" s="50">
        <v>331</v>
      </c>
      <c r="J4" s="50">
        <v>37274</v>
      </c>
      <c r="K4" s="50">
        <v>6175</v>
      </c>
      <c r="L4" s="50">
        <v>3839</v>
      </c>
      <c r="M4" s="42">
        <v>0</v>
      </c>
    </row>
    <row r="5" spans="1:13" x14ac:dyDescent="0.25">
      <c r="A5" s="6" t="s">
        <v>35</v>
      </c>
      <c r="B5" s="17">
        <v>15</v>
      </c>
      <c r="C5" s="17">
        <v>12</v>
      </c>
      <c r="D5" s="45">
        <v>25</v>
      </c>
      <c r="E5" s="45">
        <f t="shared" si="0"/>
        <v>52</v>
      </c>
      <c r="F5" s="44">
        <v>181</v>
      </c>
      <c r="G5" s="49">
        <v>16228</v>
      </c>
      <c r="H5" s="50">
        <v>1563</v>
      </c>
      <c r="I5" s="17">
        <v>0</v>
      </c>
      <c r="J5" s="17">
        <v>0</v>
      </c>
      <c r="K5" s="50">
        <v>130</v>
      </c>
      <c r="L5" s="17">
        <v>0</v>
      </c>
      <c r="M5" s="42">
        <v>0</v>
      </c>
    </row>
    <row r="6" spans="1:13" ht="30" x14ac:dyDescent="0.25">
      <c r="A6" s="6" t="s">
        <v>62</v>
      </c>
      <c r="B6" s="17"/>
      <c r="C6" s="17">
        <v>29</v>
      </c>
      <c r="D6" s="45">
        <v>49</v>
      </c>
      <c r="E6" s="45">
        <f t="shared" si="0"/>
        <v>78</v>
      </c>
      <c r="F6" s="44">
        <v>1485</v>
      </c>
      <c r="G6" s="49">
        <v>8755</v>
      </c>
      <c r="H6" s="50">
        <v>24492</v>
      </c>
      <c r="I6" s="17">
        <v>0</v>
      </c>
      <c r="J6" s="50">
        <v>111</v>
      </c>
      <c r="K6" s="50">
        <v>1207</v>
      </c>
      <c r="L6" s="50">
        <v>75</v>
      </c>
      <c r="M6" s="42">
        <v>0</v>
      </c>
    </row>
    <row r="7" spans="1:13" x14ac:dyDescent="0.25">
      <c r="A7" s="6" t="s">
        <v>61</v>
      </c>
      <c r="B7" s="17">
        <v>30</v>
      </c>
      <c r="C7" s="17">
        <v>30</v>
      </c>
      <c r="D7" s="45">
        <v>32</v>
      </c>
      <c r="E7" s="45">
        <f t="shared" si="0"/>
        <v>92</v>
      </c>
      <c r="F7" s="44">
        <v>5366</v>
      </c>
      <c r="G7" s="49">
        <v>21379</v>
      </c>
      <c r="H7" s="50">
        <v>54599</v>
      </c>
      <c r="I7" s="50">
        <v>2</v>
      </c>
      <c r="J7" s="50">
        <v>51012</v>
      </c>
      <c r="K7" s="50">
        <v>533</v>
      </c>
      <c r="L7" s="50">
        <v>17858</v>
      </c>
      <c r="M7" s="50">
        <v>49</v>
      </c>
    </row>
    <row r="8" spans="1:13" x14ac:dyDescent="0.25">
      <c r="A8" s="6" t="s">
        <v>63</v>
      </c>
      <c r="B8" s="17"/>
      <c r="C8" s="17">
        <v>28</v>
      </c>
      <c r="D8" s="45">
        <v>68</v>
      </c>
      <c r="E8" s="45">
        <f t="shared" si="0"/>
        <v>96</v>
      </c>
      <c r="F8" s="44">
        <v>1385</v>
      </c>
      <c r="G8" s="49">
        <v>9672</v>
      </c>
      <c r="H8" s="50">
        <v>18144</v>
      </c>
      <c r="I8" s="50">
        <v>62</v>
      </c>
      <c r="J8" s="50">
        <v>39608</v>
      </c>
      <c r="K8" s="50">
        <v>2373</v>
      </c>
      <c r="L8" s="50">
        <v>2465</v>
      </c>
      <c r="M8" s="42">
        <v>0</v>
      </c>
    </row>
    <row r="9" spans="1:13" ht="30" x14ac:dyDescent="0.25">
      <c r="A9" s="6" t="s">
        <v>67</v>
      </c>
      <c r="B9" s="17"/>
      <c r="C9" s="17">
        <v>26</v>
      </c>
      <c r="D9" s="45">
        <v>11</v>
      </c>
      <c r="E9" s="45">
        <f t="shared" si="0"/>
        <v>37</v>
      </c>
      <c r="F9" s="17"/>
      <c r="G9" s="49">
        <v>1839</v>
      </c>
      <c r="H9" s="50">
        <v>4152</v>
      </c>
      <c r="I9" s="17">
        <v>0</v>
      </c>
      <c r="J9" s="50">
        <v>553</v>
      </c>
      <c r="K9" s="50">
        <v>459</v>
      </c>
      <c r="L9" s="50">
        <v>361</v>
      </c>
      <c r="M9" s="42">
        <v>0</v>
      </c>
    </row>
    <row r="10" spans="1:13" ht="30" x14ac:dyDescent="0.25">
      <c r="A10" s="6" t="s">
        <v>57</v>
      </c>
      <c r="B10" s="17">
        <v>38</v>
      </c>
      <c r="C10" s="17">
        <v>15</v>
      </c>
      <c r="D10" s="45">
        <v>87</v>
      </c>
      <c r="E10" s="45">
        <f t="shared" si="0"/>
        <v>140</v>
      </c>
      <c r="F10" s="17">
        <v>1</v>
      </c>
      <c r="G10" s="49">
        <v>14620</v>
      </c>
      <c r="H10" s="50">
        <v>26879</v>
      </c>
      <c r="I10" s="50">
        <v>2478</v>
      </c>
      <c r="J10" s="50">
        <v>120</v>
      </c>
      <c r="K10" s="50">
        <v>9074</v>
      </c>
      <c r="L10" s="50">
        <v>763</v>
      </c>
      <c r="M10" s="42">
        <v>0</v>
      </c>
    </row>
    <row r="11" spans="1:13" ht="30" x14ac:dyDescent="0.25">
      <c r="A11" s="6" t="s">
        <v>66</v>
      </c>
      <c r="B11" s="15"/>
      <c r="C11" s="17">
        <v>10</v>
      </c>
      <c r="D11" s="45">
        <v>12</v>
      </c>
      <c r="E11" s="45">
        <f t="shared" si="0"/>
        <v>22</v>
      </c>
      <c r="F11" s="44">
        <v>1710</v>
      </c>
      <c r="G11" s="49">
        <v>5037</v>
      </c>
      <c r="H11" s="50">
        <v>22350</v>
      </c>
      <c r="I11" s="17">
        <v>0</v>
      </c>
      <c r="J11" s="17">
        <v>0</v>
      </c>
      <c r="K11" s="50">
        <v>2</v>
      </c>
      <c r="L11" s="17">
        <v>0</v>
      </c>
      <c r="M11" s="42">
        <v>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0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1" sqref="B1:G1"/>
    </sheetView>
  </sheetViews>
  <sheetFormatPr defaultRowHeight="15" x14ac:dyDescent="0.25"/>
  <cols>
    <col min="1" max="1" width="22.140625" customWidth="1"/>
    <col min="2" max="2" width="12.5703125" style="2" customWidth="1"/>
    <col min="3" max="3" width="10.42578125" style="2" customWidth="1"/>
    <col min="4" max="4" width="8" style="2" customWidth="1"/>
    <col min="5" max="5" width="8.140625" style="13" customWidth="1"/>
    <col min="6" max="6" width="9" style="13" customWidth="1"/>
    <col min="7" max="7" width="8.28515625" style="2" customWidth="1"/>
    <col min="8" max="8" width="15.85546875" style="2" customWidth="1"/>
    <col min="9" max="9" width="10.7109375" customWidth="1"/>
    <col min="10" max="10" width="15.85546875" style="2" customWidth="1"/>
    <col min="11" max="11" width="11.28515625" style="2" customWidth="1"/>
    <col min="12" max="12" width="19.28515625" style="2" customWidth="1"/>
    <col min="13" max="13" width="15.42578125" style="2" customWidth="1"/>
    <col min="14" max="14" width="16.28515625" style="2" customWidth="1"/>
    <col min="15" max="15" width="13.42578125" style="2" customWidth="1"/>
    <col min="16" max="16" width="18.5703125" style="2" customWidth="1"/>
    <col min="17" max="17" width="13" style="2" customWidth="1"/>
    <col min="18" max="18" width="17.140625" style="2" customWidth="1"/>
    <col min="19" max="19" width="18" style="2" customWidth="1"/>
    <col min="20" max="20" width="16.42578125" style="2" customWidth="1"/>
    <col min="21" max="21" width="15.7109375" style="2" customWidth="1"/>
    <col min="22" max="22" width="18.42578125" style="2" customWidth="1"/>
    <col min="23" max="23" width="15.28515625" style="2" customWidth="1"/>
    <col min="24" max="24" width="18.28515625" style="2" customWidth="1"/>
  </cols>
  <sheetData>
    <row r="1" spans="1:24" x14ac:dyDescent="0.25">
      <c r="B1" s="53" t="s">
        <v>73</v>
      </c>
      <c r="C1" s="53"/>
      <c r="D1" s="53"/>
      <c r="E1" s="53"/>
      <c r="F1" s="53"/>
      <c r="G1" s="53"/>
    </row>
    <row r="2" spans="1:24" ht="34.5" customHeight="1" x14ac:dyDescent="0.25">
      <c r="A2" s="55" t="s">
        <v>0</v>
      </c>
      <c r="B2" s="56" t="s">
        <v>94</v>
      </c>
      <c r="C2" s="16" t="s">
        <v>69</v>
      </c>
      <c r="D2" s="54" t="s">
        <v>70</v>
      </c>
      <c r="E2" s="54"/>
      <c r="F2" s="46" t="s">
        <v>96</v>
      </c>
      <c r="G2" s="53" t="s">
        <v>72</v>
      </c>
      <c r="H2" s="58" t="s">
        <v>74</v>
      </c>
      <c r="I2" s="58" t="s">
        <v>77</v>
      </c>
      <c r="J2" s="58" t="s">
        <v>82</v>
      </c>
      <c r="K2" s="58" t="s">
        <v>78</v>
      </c>
      <c r="L2" s="58" t="s">
        <v>83</v>
      </c>
      <c r="M2" s="58" t="s">
        <v>79</v>
      </c>
      <c r="N2" s="58" t="s">
        <v>84</v>
      </c>
      <c r="O2" s="58" t="s">
        <v>80</v>
      </c>
      <c r="P2" s="58" t="s">
        <v>88</v>
      </c>
      <c r="Q2" s="58" t="s">
        <v>81</v>
      </c>
      <c r="R2" s="58" t="s">
        <v>85</v>
      </c>
      <c r="S2" s="58" t="s">
        <v>86</v>
      </c>
      <c r="T2" s="58" t="s">
        <v>87</v>
      </c>
      <c r="U2" s="58" t="s">
        <v>89</v>
      </c>
      <c r="V2" s="58" t="s">
        <v>90</v>
      </c>
      <c r="W2" s="58" t="s">
        <v>91</v>
      </c>
      <c r="X2" s="58" t="s">
        <v>92</v>
      </c>
    </row>
    <row r="3" spans="1:24" ht="40.5" customHeight="1" x14ac:dyDescent="0.25">
      <c r="A3" s="54"/>
      <c r="B3" s="57"/>
      <c r="C3" s="7" t="s">
        <v>93</v>
      </c>
      <c r="D3" s="5" t="s">
        <v>93</v>
      </c>
      <c r="E3" s="5" t="s">
        <v>71</v>
      </c>
      <c r="F3" s="45" t="s">
        <v>93</v>
      </c>
      <c r="G3" s="5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s="1" customFormat="1" x14ac:dyDescent="0.25">
      <c r="A4" s="4" t="s">
        <v>75</v>
      </c>
      <c r="B4" s="21">
        <v>11122</v>
      </c>
      <c r="C4" s="7">
        <v>10</v>
      </c>
      <c r="D4" s="14">
        <v>15</v>
      </c>
      <c r="E4" s="14">
        <v>1</v>
      </c>
      <c r="F4" s="30">
        <v>23</v>
      </c>
      <c r="G4" s="5">
        <f>C4+D4+E4+F4</f>
        <v>49</v>
      </c>
      <c r="H4" s="22">
        <f>(G4*1000)/B4</f>
        <v>4.4056824312174072</v>
      </c>
      <c r="I4" s="47">
        <v>13</v>
      </c>
      <c r="J4" s="23">
        <f>I4/B4</f>
        <v>1.1688545225678835E-3</v>
      </c>
      <c r="K4" s="49">
        <v>1438</v>
      </c>
      <c r="L4" s="23">
        <f>K4/B4</f>
        <v>0.12929329257327818</v>
      </c>
      <c r="M4" s="49">
        <v>33</v>
      </c>
      <c r="N4" s="23">
        <f>M4/B4</f>
        <v>2.9670922495953966E-3</v>
      </c>
      <c r="O4" s="50">
        <v>0</v>
      </c>
      <c r="P4" s="23">
        <f>O4/B4</f>
        <v>0</v>
      </c>
      <c r="Q4" s="50">
        <v>0</v>
      </c>
      <c r="R4" s="23">
        <f>Q4/B4</f>
        <v>0</v>
      </c>
      <c r="S4" s="50">
        <v>1628</v>
      </c>
      <c r="T4" s="23">
        <f>S4/B4</f>
        <v>0.14637655098003957</v>
      </c>
      <c r="U4" s="50">
        <v>0</v>
      </c>
      <c r="V4" s="23">
        <f>U4/B4</f>
        <v>0</v>
      </c>
      <c r="W4" s="50">
        <v>0</v>
      </c>
      <c r="X4" s="23">
        <f>W4/B4</f>
        <v>0</v>
      </c>
    </row>
    <row r="5" spans="1:24" s="1" customFormat="1" x14ac:dyDescent="0.25">
      <c r="A5" s="6" t="s">
        <v>1</v>
      </c>
      <c r="B5" s="11">
        <v>32999</v>
      </c>
      <c r="C5" s="7">
        <v>18</v>
      </c>
      <c r="D5" s="14">
        <v>29</v>
      </c>
      <c r="E5" s="14">
        <v>4</v>
      </c>
      <c r="F5" s="30">
        <v>150</v>
      </c>
      <c r="G5" s="45">
        <f t="shared" ref="G5:G39" si="0">C5+D5+E5+F5</f>
        <v>201</v>
      </c>
      <c r="H5" s="22">
        <f t="shared" ref="H5:H39" si="1">(G5*1000)/B5</f>
        <v>6.0910936695051365</v>
      </c>
      <c r="I5" s="47">
        <v>475</v>
      </c>
      <c r="J5" s="23">
        <f t="shared" ref="J5:J39" si="2">I5/B5</f>
        <v>1.4394375587139005E-2</v>
      </c>
      <c r="K5" s="49">
        <v>6488</v>
      </c>
      <c r="L5" s="23">
        <f t="shared" ref="L5:L39" si="3">K5/B5</f>
        <v>0.19661201854601654</v>
      </c>
      <c r="M5" s="49">
        <v>398</v>
      </c>
      <c r="N5" s="23">
        <f t="shared" ref="N5:N39" si="4">M5/B5</f>
        <v>1.206097154459226E-2</v>
      </c>
      <c r="O5" s="50">
        <v>0</v>
      </c>
      <c r="P5" s="23">
        <f t="shared" ref="P5:P39" si="5">O5/B5</f>
        <v>0</v>
      </c>
      <c r="Q5" s="50">
        <v>0</v>
      </c>
      <c r="R5" s="23">
        <f t="shared" ref="R5:R39" si="6">Q5/B5</f>
        <v>0</v>
      </c>
      <c r="S5" s="50">
        <v>6022</v>
      </c>
      <c r="T5" s="23">
        <f t="shared" ref="T5:T39" si="7">S5/B5</f>
        <v>0.18249037849631808</v>
      </c>
      <c r="U5" s="50">
        <v>3876</v>
      </c>
      <c r="V5" s="23">
        <f t="shared" ref="V5:V39" si="8">U5/B5</f>
        <v>0.11745810479105427</v>
      </c>
      <c r="W5" s="50">
        <v>0</v>
      </c>
      <c r="X5" s="23">
        <f t="shared" ref="X5:X39" si="9">W5/B5</f>
        <v>0</v>
      </c>
    </row>
    <row r="6" spans="1:24" s="1" customFormat="1" x14ac:dyDescent="0.25">
      <c r="A6" s="6" t="s">
        <v>2</v>
      </c>
      <c r="B6" s="11">
        <v>5509</v>
      </c>
      <c r="C6" s="7">
        <v>5</v>
      </c>
      <c r="D6" s="14">
        <v>11</v>
      </c>
      <c r="E6" s="14"/>
      <c r="F6" s="30">
        <v>20</v>
      </c>
      <c r="G6" s="45">
        <f t="shared" si="0"/>
        <v>36</v>
      </c>
      <c r="H6" s="22">
        <f t="shared" si="1"/>
        <v>6.5347612996914144</v>
      </c>
      <c r="I6" s="47">
        <v>961</v>
      </c>
      <c r="J6" s="23">
        <f t="shared" si="2"/>
        <v>0.17444182247231801</v>
      </c>
      <c r="K6" s="49">
        <v>3175</v>
      </c>
      <c r="L6" s="23">
        <f t="shared" si="3"/>
        <v>0.57632964240333995</v>
      </c>
      <c r="M6" s="49">
        <v>12712</v>
      </c>
      <c r="N6" s="23">
        <f t="shared" si="4"/>
        <v>2.3074968233799238</v>
      </c>
      <c r="O6" s="50">
        <v>523</v>
      </c>
      <c r="P6" s="23">
        <f t="shared" si="5"/>
        <v>9.4935559992739157E-2</v>
      </c>
      <c r="Q6" s="50">
        <v>0</v>
      </c>
      <c r="R6" s="23">
        <f t="shared" si="6"/>
        <v>0</v>
      </c>
      <c r="S6" s="50">
        <v>1247</v>
      </c>
      <c r="T6" s="23">
        <f t="shared" si="7"/>
        <v>0.22635687057542203</v>
      </c>
      <c r="U6" s="50">
        <v>1</v>
      </c>
      <c r="V6" s="23">
        <f t="shared" si="8"/>
        <v>1.8152114721365039E-4</v>
      </c>
      <c r="W6" s="50">
        <v>424</v>
      </c>
      <c r="X6" s="23">
        <f t="shared" si="9"/>
        <v>7.6964966418587771E-2</v>
      </c>
    </row>
    <row r="7" spans="1:24" s="1" customFormat="1" x14ac:dyDescent="0.25">
      <c r="A7" s="6" t="s">
        <v>15</v>
      </c>
      <c r="B7" s="11">
        <v>34723</v>
      </c>
      <c r="C7" s="7">
        <v>10</v>
      </c>
      <c r="D7" s="14">
        <v>28</v>
      </c>
      <c r="E7" s="14">
        <v>1</v>
      </c>
      <c r="F7" s="30">
        <v>112</v>
      </c>
      <c r="G7" s="45">
        <f t="shared" si="0"/>
        <v>151</v>
      </c>
      <c r="H7" s="22">
        <f t="shared" si="1"/>
        <v>4.3487025890620048</v>
      </c>
      <c r="I7" s="43">
        <v>0</v>
      </c>
      <c r="J7" s="23">
        <f t="shared" si="2"/>
        <v>0</v>
      </c>
      <c r="K7" s="49">
        <v>8749</v>
      </c>
      <c r="L7" s="23">
        <f t="shared" si="3"/>
        <v>0.25196555597154624</v>
      </c>
      <c r="M7" s="49">
        <v>2232</v>
      </c>
      <c r="N7" s="23">
        <f t="shared" si="4"/>
        <v>6.4280160124413219E-2</v>
      </c>
      <c r="O7" s="50">
        <v>84</v>
      </c>
      <c r="P7" s="23">
        <f t="shared" si="5"/>
        <v>2.4191458111338304E-3</v>
      </c>
      <c r="Q7" s="50">
        <v>3</v>
      </c>
      <c r="R7" s="23">
        <f t="shared" si="6"/>
        <v>8.6398064683351091E-5</v>
      </c>
      <c r="S7" s="50">
        <v>2704</v>
      </c>
      <c r="T7" s="23">
        <f t="shared" si="7"/>
        <v>7.7873455634593788E-2</v>
      </c>
      <c r="U7" s="50">
        <v>3</v>
      </c>
      <c r="V7" s="23">
        <f t="shared" si="8"/>
        <v>8.6398064683351091E-5</v>
      </c>
      <c r="W7" s="50">
        <v>0</v>
      </c>
      <c r="X7" s="23">
        <f t="shared" si="9"/>
        <v>0</v>
      </c>
    </row>
    <row r="8" spans="1:24" s="1" customFormat="1" x14ac:dyDescent="0.25">
      <c r="A8" s="6" t="s">
        <v>11</v>
      </c>
      <c r="B8" s="11">
        <v>11353</v>
      </c>
      <c r="C8" s="7">
        <v>10</v>
      </c>
      <c r="D8" s="14">
        <v>22</v>
      </c>
      <c r="E8" s="14"/>
      <c r="F8" s="30">
        <v>43</v>
      </c>
      <c r="G8" s="45">
        <f t="shared" si="0"/>
        <v>75</v>
      </c>
      <c r="H8" s="22">
        <f t="shared" si="1"/>
        <v>6.6061833876508409</v>
      </c>
      <c r="I8" s="47">
        <v>1749</v>
      </c>
      <c r="J8" s="23">
        <f t="shared" si="2"/>
        <v>0.15405619660001763</v>
      </c>
      <c r="K8" s="49">
        <v>6003</v>
      </c>
      <c r="L8" s="23">
        <f t="shared" si="3"/>
        <v>0.52875891834757338</v>
      </c>
      <c r="M8" s="49">
        <v>19474</v>
      </c>
      <c r="N8" s="23">
        <f t="shared" si="4"/>
        <v>1.715317537214833</v>
      </c>
      <c r="O8" s="50">
        <v>286</v>
      </c>
      <c r="P8" s="23">
        <f t="shared" si="5"/>
        <v>2.5191579318241876E-2</v>
      </c>
      <c r="Q8" s="50">
        <v>1</v>
      </c>
      <c r="R8" s="23">
        <f t="shared" si="6"/>
        <v>8.8082445168677882E-5</v>
      </c>
      <c r="S8" s="50">
        <v>2055</v>
      </c>
      <c r="T8" s="23">
        <f t="shared" si="7"/>
        <v>0.18100942482163304</v>
      </c>
      <c r="U8" s="50">
        <v>414</v>
      </c>
      <c r="V8" s="23">
        <f t="shared" si="8"/>
        <v>3.6466132299832643E-2</v>
      </c>
      <c r="W8" s="50">
        <v>0</v>
      </c>
      <c r="X8" s="23">
        <f t="shared" si="9"/>
        <v>0</v>
      </c>
    </row>
    <row r="9" spans="1:24" s="1" customFormat="1" x14ac:dyDescent="0.25">
      <c r="A9" s="6" t="s">
        <v>31</v>
      </c>
      <c r="B9" s="11">
        <v>71197</v>
      </c>
      <c r="C9" s="7">
        <v>37</v>
      </c>
      <c r="D9" s="14">
        <v>33</v>
      </c>
      <c r="E9" s="14">
        <v>3</v>
      </c>
      <c r="F9" s="30">
        <v>203</v>
      </c>
      <c r="G9" s="45">
        <f t="shared" si="0"/>
        <v>276</v>
      </c>
      <c r="H9" s="22">
        <f t="shared" si="1"/>
        <v>3.8765678329143083</v>
      </c>
      <c r="I9" s="47">
        <v>2033</v>
      </c>
      <c r="J9" s="23">
        <f t="shared" si="2"/>
        <v>2.8554573928676771E-2</v>
      </c>
      <c r="K9" s="49">
        <v>39108</v>
      </c>
      <c r="L9" s="23">
        <f t="shared" si="3"/>
        <v>0.54929280728120566</v>
      </c>
      <c r="M9" s="49">
        <v>29853</v>
      </c>
      <c r="N9" s="23">
        <f t="shared" si="4"/>
        <v>0.41930137505793785</v>
      </c>
      <c r="O9" s="50">
        <v>0</v>
      </c>
      <c r="P9" s="23">
        <f t="shared" si="5"/>
        <v>0</v>
      </c>
      <c r="Q9" s="50">
        <v>0</v>
      </c>
      <c r="R9" s="23">
        <f t="shared" si="6"/>
        <v>0</v>
      </c>
      <c r="S9" s="50">
        <v>10180</v>
      </c>
      <c r="T9" s="23">
        <f t="shared" si="7"/>
        <v>0.14298355267778137</v>
      </c>
      <c r="U9" s="50">
        <v>1905</v>
      </c>
      <c r="V9" s="23">
        <f t="shared" si="8"/>
        <v>2.6756745368484627E-2</v>
      </c>
      <c r="W9" s="50">
        <v>0</v>
      </c>
      <c r="X9" s="23">
        <f t="shared" si="9"/>
        <v>0</v>
      </c>
    </row>
    <row r="10" spans="1:24" s="1" customFormat="1" x14ac:dyDescent="0.25">
      <c r="A10" s="6" t="s">
        <v>55</v>
      </c>
      <c r="B10" s="11">
        <v>10970</v>
      </c>
      <c r="C10" s="7">
        <v>10</v>
      </c>
      <c r="D10" s="14">
        <v>16</v>
      </c>
      <c r="E10" s="14"/>
      <c r="F10" s="30">
        <v>22</v>
      </c>
      <c r="G10" s="45">
        <f t="shared" si="0"/>
        <v>48</v>
      </c>
      <c r="H10" s="22">
        <f t="shared" si="1"/>
        <v>4.3755697356426619</v>
      </c>
      <c r="I10" s="47">
        <v>1257</v>
      </c>
      <c r="J10" s="23">
        <f t="shared" si="2"/>
        <v>0.11458523245214221</v>
      </c>
      <c r="K10" s="49">
        <v>5775</v>
      </c>
      <c r="L10" s="23">
        <f t="shared" si="3"/>
        <v>0.5264357338195077</v>
      </c>
      <c r="M10" s="49">
        <v>17147</v>
      </c>
      <c r="N10" s="23">
        <f t="shared" si="4"/>
        <v>1.563081130355515</v>
      </c>
      <c r="O10" s="50">
        <v>0</v>
      </c>
      <c r="P10" s="23">
        <f t="shared" si="5"/>
        <v>0</v>
      </c>
      <c r="Q10" s="50">
        <v>149</v>
      </c>
      <c r="R10" s="23">
        <f t="shared" si="6"/>
        <v>1.358249772105743E-2</v>
      </c>
      <c r="S10" s="50">
        <v>1971</v>
      </c>
      <c r="T10" s="23">
        <f t="shared" si="7"/>
        <v>0.1796718322698268</v>
      </c>
      <c r="U10" s="50">
        <v>1008</v>
      </c>
      <c r="V10" s="23">
        <f t="shared" si="8"/>
        <v>9.1886964448495895E-2</v>
      </c>
      <c r="W10" s="50">
        <v>0</v>
      </c>
      <c r="X10" s="23">
        <f t="shared" si="9"/>
        <v>0</v>
      </c>
    </row>
    <row r="11" spans="1:24" s="1" customFormat="1" x14ac:dyDescent="0.25">
      <c r="A11" s="6" t="s">
        <v>20</v>
      </c>
      <c r="B11" s="11">
        <v>4828</v>
      </c>
      <c r="C11" s="7">
        <v>8</v>
      </c>
      <c r="D11" s="14">
        <v>10</v>
      </c>
      <c r="E11" s="14">
        <v>1</v>
      </c>
      <c r="F11" s="30">
        <v>19</v>
      </c>
      <c r="G11" s="45">
        <f t="shared" si="0"/>
        <v>38</v>
      </c>
      <c r="H11" s="22">
        <f t="shared" si="1"/>
        <v>7.8707539353769675</v>
      </c>
      <c r="I11" s="47">
        <v>480</v>
      </c>
      <c r="J11" s="23">
        <f t="shared" si="2"/>
        <v>9.9420049710024855E-2</v>
      </c>
      <c r="K11" s="49">
        <v>2206</v>
      </c>
      <c r="L11" s="23">
        <f t="shared" si="3"/>
        <v>0.45691797845898924</v>
      </c>
      <c r="M11" s="49">
        <v>9858</v>
      </c>
      <c r="N11" s="23">
        <f t="shared" si="4"/>
        <v>2.0418392709196356</v>
      </c>
      <c r="O11" s="50">
        <v>0</v>
      </c>
      <c r="P11" s="23">
        <f t="shared" si="5"/>
        <v>0</v>
      </c>
      <c r="Q11" s="50">
        <v>0</v>
      </c>
      <c r="R11" s="23">
        <f t="shared" si="6"/>
        <v>0</v>
      </c>
      <c r="S11" s="50">
        <v>954</v>
      </c>
      <c r="T11" s="23">
        <f t="shared" si="7"/>
        <v>0.19759734879867441</v>
      </c>
      <c r="U11" s="50">
        <v>2</v>
      </c>
      <c r="V11" s="23">
        <f t="shared" si="8"/>
        <v>4.1425020712510354E-4</v>
      </c>
      <c r="W11" s="50">
        <v>0</v>
      </c>
      <c r="X11" s="23">
        <f t="shared" si="9"/>
        <v>0</v>
      </c>
    </row>
    <row r="12" spans="1:24" s="1" customFormat="1" x14ac:dyDescent="0.25">
      <c r="A12" s="6" t="s">
        <v>16</v>
      </c>
      <c r="B12" s="11">
        <v>13740</v>
      </c>
      <c r="C12" s="7">
        <v>10</v>
      </c>
      <c r="D12" s="14">
        <v>21</v>
      </c>
      <c r="E12" s="14">
        <v>2</v>
      </c>
      <c r="F12" s="30">
        <v>48</v>
      </c>
      <c r="G12" s="45">
        <f t="shared" si="0"/>
        <v>81</v>
      </c>
      <c r="H12" s="22">
        <f t="shared" si="1"/>
        <v>5.8951965065502181</v>
      </c>
      <c r="I12" s="47">
        <v>550</v>
      </c>
      <c r="J12" s="23">
        <f t="shared" si="2"/>
        <v>4.0029112081513829E-2</v>
      </c>
      <c r="K12" s="49">
        <v>3442</v>
      </c>
      <c r="L12" s="23">
        <f t="shared" si="3"/>
        <v>0.250509461426492</v>
      </c>
      <c r="M12" s="49">
        <v>4973</v>
      </c>
      <c r="N12" s="23">
        <f t="shared" si="4"/>
        <v>0.36193595342066959</v>
      </c>
      <c r="O12" s="50">
        <v>0</v>
      </c>
      <c r="P12" s="23">
        <f t="shared" si="5"/>
        <v>0</v>
      </c>
      <c r="Q12" s="50">
        <v>0</v>
      </c>
      <c r="R12" s="23">
        <f t="shared" si="6"/>
        <v>0</v>
      </c>
      <c r="S12" s="50">
        <v>2601</v>
      </c>
      <c r="T12" s="23">
        <f t="shared" si="7"/>
        <v>0.18930131004366813</v>
      </c>
      <c r="U12" s="50">
        <v>461</v>
      </c>
      <c r="V12" s="23">
        <f t="shared" si="8"/>
        <v>3.3551673944687048E-2</v>
      </c>
      <c r="W12" s="50">
        <v>0</v>
      </c>
      <c r="X12" s="23">
        <f t="shared" si="9"/>
        <v>0</v>
      </c>
    </row>
    <row r="13" spans="1:24" s="1" customFormat="1" x14ac:dyDescent="0.25">
      <c r="A13" s="6" t="s">
        <v>12</v>
      </c>
      <c r="B13" s="11">
        <v>16078</v>
      </c>
      <c r="C13" s="7">
        <v>10</v>
      </c>
      <c r="D13" s="14">
        <v>22</v>
      </c>
      <c r="E13" s="14">
        <v>3</v>
      </c>
      <c r="F13" s="30">
        <v>48</v>
      </c>
      <c r="G13" s="45">
        <f t="shared" si="0"/>
        <v>83</v>
      </c>
      <c r="H13" s="22">
        <f t="shared" si="1"/>
        <v>5.162333623585023</v>
      </c>
      <c r="I13" s="47">
        <v>1521</v>
      </c>
      <c r="J13" s="23">
        <f t="shared" si="2"/>
        <v>9.460131857196169E-2</v>
      </c>
      <c r="K13" s="49">
        <v>8947</v>
      </c>
      <c r="L13" s="23">
        <f t="shared" si="3"/>
        <v>0.55647468590620719</v>
      </c>
      <c r="M13" s="49">
        <v>14125</v>
      </c>
      <c r="N13" s="23">
        <f t="shared" si="4"/>
        <v>0.878529667869138</v>
      </c>
      <c r="O13" s="50">
        <v>2433</v>
      </c>
      <c r="P13" s="23">
        <f t="shared" si="5"/>
        <v>0.15132479164075133</v>
      </c>
      <c r="Q13" s="50">
        <v>0</v>
      </c>
      <c r="R13" s="23">
        <f t="shared" si="6"/>
        <v>0</v>
      </c>
      <c r="S13" s="50">
        <v>3400</v>
      </c>
      <c r="T13" s="23">
        <f t="shared" si="7"/>
        <v>0.21146908819504914</v>
      </c>
      <c r="U13" s="50">
        <v>178</v>
      </c>
      <c r="V13" s="23">
        <f t="shared" si="8"/>
        <v>1.1071028734917278E-2</v>
      </c>
      <c r="W13" s="50">
        <v>0</v>
      </c>
      <c r="X13" s="23">
        <f t="shared" si="9"/>
        <v>0</v>
      </c>
    </row>
    <row r="14" spans="1:24" s="1" customFormat="1" ht="16.5" customHeight="1" x14ac:dyDescent="0.25">
      <c r="A14" s="6" t="s">
        <v>23</v>
      </c>
      <c r="B14" s="11">
        <v>49407</v>
      </c>
      <c r="C14" s="7">
        <v>15</v>
      </c>
      <c r="D14" s="14">
        <v>65</v>
      </c>
      <c r="E14" s="14">
        <v>4</v>
      </c>
      <c r="F14" s="30">
        <v>105</v>
      </c>
      <c r="G14" s="45">
        <f t="shared" si="0"/>
        <v>189</v>
      </c>
      <c r="H14" s="22">
        <f t="shared" si="1"/>
        <v>3.8253688748557897</v>
      </c>
      <c r="I14" s="47">
        <v>1565</v>
      </c>
      <c r="J14" s="23">
        <f t="shared" si="2"/>
        <v>3.1675673487562492E-2</v>
      </c>
      <c r="K14" s="49">
        <v>18771</v>
      </c>
      <c r="L14" s="23">
        <f t="shared" si="3"/>
        <v>0.37992592142813769</v>
      </c>
      <c r="M14" s="49">
        <v>4740</v>
      </c>
      <c r="N14" s="23">
        <f t="shared" si="4"/>
        <v>9.5937822575748372E-2</v>
      </c>
      <c r="O14" s="50">
        <v>0</v>
      </c>
      <c r="P14" s="23">
        <f t="shared" si="5"/>
        <v>0</v>
      </c>
      <c r="Q14" s="50">
        <v>5545</v>
      </c>
      <c r="R14" s="23">
        <f t="shared" si="6"/>
        <v>0.11223106037606007</v>
      </c>
      <c r="S14" s="50">
        <v>27812</v>
      </c>
      <c r="T14" s="23">
        <f t="shared" si="7"/>
        <v>0.56291618596555149</v>
      </c>
      <c r="U14" s="50">
        <v>1343</v>
      </c>
      <c r="V14" s="23">
        <f t="shared" si="8"/>
        <v>2.7182383063128708E-2</v>
      </c>
      <c r="W14" s="50">
        <v>0</v>
      </c>
      <c r="X14" s="23">
        <f t="shared" si="9"/>
        <v>0</v>
      </c>
    </row>
    <row r="15" spans="1:24" s="1" customFormat="1" x14ac:dyDescent="0.25">
      <c r="A15" s="6" t="s">
        <v>19</v>
      </c>
      <c r="B15" s="11">
        <v>20257</v>
      </c>
      <c r="C15" s="7">
        <v>10</v>
      </c>
      <c r="D15" s="14">
        <v>26</v>
      </c>
      <c r="E15" s="14">
        <v>1</v>
      </c>
      <c r="F15" s="30">
        <v>38</v>
      </c>
      <c r="G15" s="45">
        <f t="shared" si="0"/>
        <v>75</v>
      </c>
      <c r="H15" s="22">
        <f t="shared" si="1"/>
        <v>3.7024238534827467</v>
      </c>
      <c r="I15" s="47">
        <v>426</v>
      </c>
      <c r="J15" s="23">
        <f t="shared" si="2"/>
        <v>2.1029767487782E-2</v>
      </c>
      <c r="K15" s="49">
        <v>8108</v>
      </c>
      <c r="L15" s="23">
        <f t="shared" si="3"/>
        <v>0.40025670138717478</v>
      </c>
      <c r="M15" s="49">
        <v>9981</v>
      </c>
      <c r="N15" s="23">
        <f t="shared" si="4"/>
        <v>0.49271856642148393</v>
      </c>
      <c r="O15" s="50">
        <v>0</v>
      </c>
      <c r="P15" s="23">
        <f t="shared" si="5"/>
        <v>0</v>
      </c>
      <c r="Q15" s="50">
        <v>0</v>
      </c>
      <c r="R15" s="23">
        <f t="shared" si="6"/>
        <v>0</v>
      </c>
      <c r="S15" s="50">
        <v>6190</v>
      </c>
      <c r="T15" s="23">
        <f t="shared" si="7"/>
        <v>0.30557338204077605</v>
      </c>
      <c r="U15" s="50">
        <v>0</v>
      </c>
      <c r="V15" s="23">
        <f t="shared" si="8"/>
        <v>0</v>
      </c>
      <c r="W15" s="50">
        <v>0</v>
      </c>
      <c r="X15" s="23">
        <f t="shared" si="9"/>
        <v>0</v>
      </c>
    </row>
    <row r="16" spans="1:24" s="1" customFormat="1" x14ac:dyDescent="0.25">
      <c r="A16" s="6" t="s">
        <v>24</v>
      </c>
      <c r="B16" s="11">
        <v>25055</v>
      </c>
      <c r="C16" s="7">
        <v>18</v>
      </c>
      <c r="D16" s="14">
        <v>24</v>
      </c>
      <c r="E16" s="14">
        <v>2</v>
      </c>
      <c r="F16" s="30">
        <v>63</v>
      </c>
      <c r="G16" s="45">
        <f t="shared" si="0"/>
        <v>107</v>
      </c>
      <c r="H16" s="22">
        <f t="shared" si="1"/>
        <v>4.2706046697266018</v>
      </c>
      <c r="I16" s="47">
        <v>3309</v>
      </c>
      <c r="J16" s="23">
        <f t="shared" si="2"/>
        <v>0.13206944721612451</v>
      </c>
      <c r="K16" s="49">
        <v>12168</v>
      </c>
      <c r="L16" s="23">
        <f t="shared" si="3"/>
        <v>0.4856515665535821</v>
      </c>
      <c r="M16" s="49">
        <v>26365</v>
      </c>
      <c r="N16" s="23">
        <f t="shared" si="4"/>
        <v>1.0522849730592696</v>
      </c>
      <c r="O16" s="50">
        <v>4899</v>
      </c>
      <c r="P16" s="23">
        <f t="shared" si="5"/>
        <v>0.19552983436439833</v>
      </c>
      <c r="Q16" s="50">
        <v>19</v>
      </c>
      <c r="R16" s="23">
        <f t="shared" si="6"/>
        <v>7.5833167032528432E-4</v>
      </c>
      <c r="S16" s="50">
        <v>3368</v>
      </c>
      <c r="T16" s="23">
        <f t="shared" si="7"/>
        <v>0.13442426661345042</v>
      </c>
      <c r="U16" s="50">
        <v>395</v>
      </c>
      <c r="V16" s="23">
        <f t="shared" si="8"/>
        <v>1.5765316304130913E-2</v>
      </c>
      <c r="W16" s="50">
        <v>0</v>
      </c>
      <c r="X16" s="23">
        <f t="shared" si="9"/>
        <v>0</v>
      </c>
    </row>
    <row r="17" spans="1:24" s="1" customFormat="1" x14ac:dyDescent="0.25">
      <c r="A17" s="6" t="s">
        <v>10</v>
      </c>
      <c r="B17" s="11">
        <v>7774</v>
      </c>
      <c r="C17" s="7">
        <v>8</v>
      </c>
      <c r="D17" s="14">
        <v>19</v>
      </c>
      <c r="E17" s="14">
        <v>1</v>
      </c>
      <c r="F17" s="30">
        <v>18</v>
      </c>
      <c r="G17" s="45">
        <f t="shared" si="0"/>
        <v>46</v>
      </c>
      <c r="H17" s="22">
        <f t="shared" si="1"/>
        <v>5.9171597633136095</v>
      </c>
      <c r="I17" s="47">
        <v>180</v>
      </c>
      <c r="J17" s="23">
        <f t="shared" si="2"/>
        <v>2.3154103421661951E-2</v>
      </c>
      <c r="K17" s="49">
        <v>4100</v>
      </c>
      <c r="L17" s="23">
        <f t="shared" si="3"/>
        <v>0.52739902238229996</v>
      </c>
      <c r="M17" s="49">
        <v>1056</v>
      </c>
      <c r="N17" s="23">
        <f t="shared" si="4"/>
        <v>0.13583740674041678</v>
      </c>
      <c r="O17" s="50">
        <v>1682</v>
      </c>
      <c r="P17" s="23">
        <f t="shared" si="5"/>
        <v>0.21636223308464111</v>
      </c>
      <c r="Q17" s="50">
        <v>0</v>
      </c>
      <c r="R17" s="23">
        <f t="shared" si="6"/>
        <v>0</v>
      </c>
      <c r="S17" s="50">
        <v>1211</v>
      </c>
      <c r="T17" s="23">
        <f t="shared" si="7"/>
        <v>0.15577566246462568</v>
      </c>
      <c r="U17" s="50">
        <v>530</v>
      </c>
      <c r="V17" s="23">
        <f t="shared" si="8"/>
        <v>6.817597118600463E-2</v>
      </c>
      <c r="W17" s="50">
        <v>0</v>
      </c>
      <c r="X17" s="23">
        <f t="shared" si="9"/>
        <v>0</v>
      </c>
    </row>
    <row r="18" spans="1:24" s="1" customFormat="1" x14ac:dyDescent="0.25">
      <c r="A18" s="6" t="s">
        <v>26</v>
      </c>
      <c r="B18" s="11">
        <v>57475</v>
      </c>
      <c r="C18" s="7">
        <v>19</v>
      </c>
      <c r="D18" s="14">
        <v>35</v>
      </c>
      <c r="E18" s="14">
        <v>3</v>
      </c>
      <c r="F18" s="30">
        <v>203</v>
      </c>
      <c r="G18" s="45">
        <f t="shared" si="0"/>
        <v>260</v>
      </c>
      <c r="H18" s="22">
        <f t="shared" si="1"/>
        <v>4.5237059591126574</v>
      </c>
      <c r="I18" s="47">
        <v>1372</v>
      </c>
      <c r="J18" s="23">
        <f t="shared" si="2"/>
        <v>2.3871248368856023E-2</v>
      </c>
      <c r="K18" s="49">
        <v>25701</v>
      </c>
      <c r="L18" s="23">
        <f t="shared" si="3"/>
        <v>0.44716833405828621</v>
      </c>
      <c r="M18" s="49">
        <v>9374</v>
      </c>
      <c r="N18" s="23">
        <f t="shared" si="4"/>
        <v>0.16309699869508482</v>
      </c>
      <c r="O18" s="50">
        <v>0</v>
      </c>
      <c r="P18" s="23">
        <f t="shared" si="5"/>
        <v>0</v>
      </c>
      <c r="Q18" s="50">
        <v>2359</v>
      </c>
      <c r="R18" s="23">
        <f t="shared" si="6"/>
        <v>4.1043932144410614E-2</v>
      </c>
      <c r="S18" s="50">
        <v>6872</v>
      </c>
      <c r="T18" s="23">
        <f t="shared" si="7"/>
        <v>0.11956502827316225</v>
      </c>
      <c r="U18" s="50">
        <v>1736</v>
      </c>
      <c r="V18" s="23">
        <f t="shared" si="8"/>
        <v>3.0204436711613745E-2</v>
      </c>
      <c r="W18" s="50">
        <v>0</v>
      </c>
      <c r="X18" s="23">
        <f t="shared" si="9"/>
        <v>0</v>
      </c>
    </row>
    <row r="19" spans="1:24" s="1" customFormat="1" x14ac:dyDescent="0.25">
      <c r="A19" s="6" t="s">
        <v>5</v>
      </c>
      <c r="B19" s="11">
        <v>82670</v>
      </c>
      <c r="C19" s="7">
        <v>30</v>
      </c>
      <c r="D19" s="14">
        <v>40</v>
      </c>
      <c r="E19" s="14">
        <v>4</v>
      </c>
      <c r="F19" s="30">
        <v>225</v>
      </c>
      <c r="G19" s="45">
        <f t="shared" si="0"/>
        <v>299</v>
      </c>
      <c r="H19" s="22">
        <f t="shared" si="1"/>
        <v>3.6167896455788071</v>
      </c>
      <c r="I19" s="43">
        <v>0</v>
      </c>
      <c r="J19" s="23">
        <f t="shared" si="2"/>
        <v>0</v>
      </c>
      <c r="K19" s="49">
        <v>33704</v>
      </c>
      <c r="L19" s="23">
        <f t="shared" si="3"/>
        <v>0.40769323817587999</v>
      </c>
      <c r="M19" s="49">
        <v>858</v>
      </c>
      <c r="N19" s="23">
        <f t="shared" si="4"/>
        <v>1.0378613765573969E-2</v>
      </c>
      <c r="O19" s="50">
        <v>0</v>
      </c>
      <c r="P19" s="23">
        <f t="shared" si="5"/>
        <v>0</v>
      </c>
      <c r="Q19" s="50">
        <v>3</v>
      </c>
      <c r="R19" s="23">
        <f t="shared" si="6"/>
        <v>3.6288859320188705E-5</v>
      </c>
      <c r="S19" s="50">
        <v>6161</v>
      </c>
      <c r="T19" s="23">
        <f t="shared" si="7"/>
        <v>7.4525220757227534E-2</v>
      </c>
      <c r="U19" s="50">
        <v>246</v>
      </c>
      <c r="V19" s="23">
        <f t="shared" si="8"/>
        <v>2.9756864642554734E-3</v>
      </c>
      <c r="W19" s="50">
        <v>0</v>
      </c>
      <c r="X19" s="23">
        <f t="shared" si="9"/>
        <v>0</v>
      </c>
    </row>
    <row r="20" spans="1:24" s="1" customFormat="1" x14ac:dyDescent="0.25">
      <c r="A20" s="6" t="s">
        <v>18</v>
      </c>
      <c r="B20" s="11">
        <v>10386</v>
      </c>
      <c r="C20" s="7">
        <v>10</v>
      </c>
      <c r="D20" s="14">
        <v>18</v>
      </c>
      <c r="E20" s="14">
        <v>1</v>
      </c>
      <c r="F20" s="30">
        <v>22</v>
      </c>
      <c r="G20" s="45">
        <f t="shared" si="0"/>
        <v>51</v>
      </c>
      <c r="H20" s="22">
        <f t="shared" si="1"/>
        <v>4.9104563835932984</v>
      </c>
      <c r="I20" s="47">
        <v>1500</v>
      </c>
      <c r="J20" s="23">
        <f t="shared" si="2"/>
        <v>0.14442518775274407</v>
      </c>
      <c r="K20" s="49">
        <v>5927</v>
      </c>
      <c r="L20" s="23">
        <f t="shared" si="3"/>
        <v>0.57067205854034275</v>
      </c>
      <c r="M20" s="49">
        <v>18689</v>
      </c>
      <c r="N20" s="23">
        <f t="shared" si="4"/>
        <v>1.7994415559406893</v>
      </c>
      <c r="O20" s="50">
        <v>1480</v>
      </c>
      <c r="P20" s="23">
        <f t="shared" si="5"/>
        <v>0.14249951858270749</v>
      </c>
      <c r="Q20" s="50">
        <v>3</v>
      </c>
      <c r="R20" s="23">
        <f t="shared" si="6"/>
        <v>2.8885037550548814E-4</v>
      </c>
      <c r="S20" s="50">
        <v>2066</v>
      </c>
      <c r="T20" s="23">
        <f t="shared" si="7"/>
        <v>0.19892162526477952</v>
      </c>
      <c r="U20" s="50">
        <v>78</v>
      </c>
      <c r="V20" s="23">
        <f t="shared" si="8"/>
        <v>7.5101097631426923E-3</v>
      </c>
      <c r="W20" s="50">
        <v>0</v>
      </c>
      <c r="X20" s="23">
        <f t="shared" si="9"/>
        <v>0</v>
      </c>
    </row>
    <row r="21" spans="1:24" s="1" customFormat="1" x14ac:dyDescent="0.25">
      <c r="A21" s="6" t="s">
        <v>9</v>
      </c>
      <c r="B21" s="11">
        <v>14161</v>
      </c>
      <c r="C21" s="7">
        <v>12</v>
      </c>
      <c r="D21" s="14">
        <v>19</v>
      </c>
      <c r="E21" s="14"/>
      <c r="F21" s="30">
        <v>22</v>
      </c>
      <c r="G21" s="45">
        <f t="shared" si="0"/>
        <v>53</v>
      </c>
      <c r="H21" s="22">
        <f t="shared" si="1"/>
        <v>3.7426735400042368</v>
      </c>
      <c r="I21" s="47">
        <v>341</v>
      </c>
      <c r="J21" s="23">
        <f t="shared" si="2"/>
        <v>2.4080220323423485E-2</v>
      </c>
      <c r="K21" s="49">
        <v>4735</v>
      </c>
      <c r="L21" s="23">
        <f t="shared" si="3"/>
        <v>0.33436904173434079</v>
      </c>
      <c r="M21" s="49">
        <v>2475</v>
      </c>
      <c r="N21" s="23">
        <f t="shared" si="4"/>
        <v>0.17477579267000917</v>
      </c>
      <c r="O21" s="50">
        <v>1</v>
      </c>
      <c r="P21" s="23">
        <f t="shared" si="5"/>
        <v>7.0616481886872395E-5</v>
      </c>
      <c r="Q21" s="50">
        <v>0</v>
      </c>
      <c r="R21" s="23">
        <f t="shared" si="6"/>
        <v>0</v>
      </c>
      <c r="S21" s="50">
        <v>1937</v>
      </c>
      <c r="T21" s="23">
        <f t="shared" si="7"/>
        <v>0.13678412541487184</v>
      </c>
      <c r="U21" s="50">
        <v>26</v>
      </c>
      <c r="V21" s="23">
        <f t="shared" si="8"/>
        <v>1.8360285290586822E-3</v>
      </c>
      <c r="W21" s="50">
        <v>362</v>
      </c>
      <c r="X21" s="23">
        <f t="shared" si="9"/>
        <v>2.5563166443047809E-2</v>
      </c>
    </row>
    <row r="22" spans="1:24" s="1" customFormat="1" x14ac:dyDescent="0.25">
      <c r="A22" s="6" t="s">
        <v>29</v>
      </c>
      <c r="B22" s="20">
        <v>27020</v>
      </c>
      <c r="C22" s="7">
        <v>10</v>
      </c>
      <c r="D22" s="14">
        <v>25</v>
      </c>
      <c r="E22" s="14">
        <v>1</v>
      </c>
      <c r="F22" s="30">
        <v>73</v>
      </c>
      <c r="G22" s="45">
        <f t="shared" si="0"/>
        <v>109</v>
      </c>
      <c r="H22" s="22">
        <f t="shared" si="1"/>
        <v>4.0340488527017024</v>
      </c>
      <c r="I22" s="47">
        <v>1782</v>
      </c>
      <c r="J22" s="23">
        <f t="shared" si="2"/>
        <v>6.5951147298297555E-2</v>
      </c>
      <c r="K22" s="49">
        <v>9423</v>
      </c>
      <c r="L22" s="23">
        <f t="shared" si="3"/>
        <v>0.34874167283493707</v>
      </c>
      <c r="M22" s="49">
        <v>17953</v>
      </c>
      <c r="N22" s="23">
        <f t="shared" si="4"/>
        <v>0.6644337527757217</v>
      </c>
      <c r="O22" s="50">
        <v>0</v>
      </c>
      <c r="P22" s="23">
        <f t="shared" si="5"/>
        <v>0</v>
      </c>
      <c r="Q22" s="50">
        <v>12</v>
      </c>
      <c r="R22" s="23">
        <f t="shared" si="6"/>
        <v>4.4411547002220575E-4</v>
      </c>
      <c r="S22" s="50">
        <v>1213</v>
      </c>
      <c r="T22" s="23">
        <f t="shared" si="7"/>
        <v>4.489267209474463E-2</v>
      </c>
      <c r="U22" s="50">
        <v>1216</v>
      </c>
      <c r="V22" s="23">
        <f t="shared" si="8"/>
        <v>4.5003700962250183E-2</v>
      </c>
      <c r="W22" s="50">
        <v>2</v>
      </c>
      <c r="X22" s="23">
        <f t="shared" si="9"/>
        <v>7.4019245003700959E-5</v>
      </c>
    </row>
    <row r="23" spans="1:24" s="1" customFormat="1" x14ac:dyDescent="0.25">
      <c r="A23" s="6" t="s">
        <v>76</v>
      </c>
      <c r="B23" s="20">
        <v>14908</v>
      </c>
      <c r="C23" s="7">
        <v>10</v>
      </c>
      <c r="D23" s="14">
        <v>16</v>
      </c>
      <c r="E23" s="14"/>
      <c r="F23" s="30">
        <v>33</v>
      </c>
      <c r="G23" s="45">
        <f t="shared" si="0"/>
        <v>59</v>
      </c>
      <c r="H23" s="22">
        <f t="shared" si="1"/>
        <v>3.9576066541454251</v>
      </c>
      <c r="I23" s="47">
        <v>0</v>
      </c>
      <c r="J23" s="23">
        <f t="shared" si="2"/>
        <v>0</v>
      </c>
      <c r="K23" s="49">
        <v>728</v>
      </c>
      <c r="L23" s="23">
        <f t="shared" si="3"/>
        <v>4.8832841427421517E-2</v>
      </c>
      <c r="M23" s="51">
        <v>1</v>
      </c>
      <c r="N23" s="23">
        <f t="shared" si="4"/>
        <v>6.7078078883820764E-5</v>
      </c>
      <c r="O23" s="50">
        <v>0</v>
      </c>
      <c r="P23" s="23">
        <f t="shared" si="5"/>
        <v>0</v>
      </c>
      <c r="Q23" s="50">
        <v>0</v>
      </c>
      <c r="R23" s="23">
        <f t="shared" si="6"/>
        <v>0</v>
      </c>
      <c r="S23" s="50">
        <v>2276</v>
      </c>
      <c r="T23" s="23">
        <f t="shared" si="7"/>
        <v>0.15266970753957607</v>
      </c>
      <c r="U23" s="50">
        <v>0</v>
      </c>
      <c r="V23" s="23">
        <f t="shared" si="8"/>
        <v>0</v>
      </c>
      <c r="W23" s="50">
        <v>0</v>
      </c>
      <c r="X23" s="23">
        <f t="shared" si="9"/>
        <v>0</v>
      </c>
    </row>
    <row r="24" spans="1:24" s="1" customFormat="1" x14ac:dyDescent="0.25">
      <c r="A24" s="6" t="s">
        <v>13</v>
      </c>
      <c r="B24" s="11">
        <v>4132</v>
      </c>
      <c r="C24" s="7">
        <v>5</v>
      </c>
      <c r="D24" s="14">
        <v>15</v>
      </c>
      <c r="E24" s="14"/>
      <c r="F24" s="30">
        <v>17</v>
      </c>
      <c r="G24" s="45">
        <f t="shared" si="0"/>
        <v>37</v>
      </c>
      <c r="H24" s="22">
        <f t="shared" si="1"/>
        <v>8.9545014520813169</v>
      </c>
      <c r="I24" s="44">
        <v>0</v>
      </c>
      <c r="J24" s="23">
        <f t="shared" si="2"/>
        <v>0</v>
      </c>
      <c r="K24" s="49">
        <v>1209</v>
      </c>
      <c r="L24" s="23">
        <f t="shared" si="3"/>
        <v>0.29259438528557602</v>
      </c>
      <c r="M24" s="51">
        <v>0</v>
      </c>
      <c r="N24" s="23">
        <f t="shared" si="4"/>
        <v>0</v>
      </c>
      <c r="O24" s="50">
        <v>0</v>
      </c>
      <c r="P24" s="23">
        <f t="shared" si="5"/>
        <v>0</v>
      </c>
      <c r="Q24" s="50">
        <v>0</v>
      </c>
      <c r="R24" s="23">
        <f t="shared" si="6"/>
        <v>0</v>
      </c>
      <c r="S24" s="50">
        <v>997</v>
      </c>
      <c r="T24" s="23">
        <f t="shared" si="7"/>
        <v>0.24128751210067764</v>
      </c>
      <c r="U24" s="50">
        <v>1</v>
      </c>
      <c r="V24" s="23">
        <f t="shared" si="8"/>
        <v>2.4201355275895451E-4</v>
      </c>
      <c r="W24" s="50">
        <v>0</v>
      </c>
      <c r="X24" s="23">
        <f t="shared" si="9"/>
        <v>0</v>
      </c>
    </row>
    <row r="25" spans="1:24" s="1" customFormat="1" x14ac:dyDescent="0.25">
      <c r="A25" s="6" t="s">
        <v>3</v>
      </c>
      <c r="B25" s="11">
        <v>26154</v>
      </c>
      <c r="C25" s="7">
        <v>44</v>
      </c>
      <c r="D25" s="14">
        <v>27</v>
      </c>
      <c r="E25" s="14">
        <v>2</v>
      </c>
      <c r="F25" s="30">
        <v>38</v>
      </c>
      <c r="G25" s="45">
        <f t="shared" si="0"/>
        <v>111</v>
      </c>
      <c r="H25" s="22">
        <f t="shared" si="1"/>
        <v>4.2440926818077545</v>
      </c>
      <c r="I25" s="47">
        <v>2147</v>
      </c>
      <c r="J25" s="23">
        <f t="shared" si="2"/>
        <v>8.2090693584155383E-2</v>
      </c>
      <c r="K25" s="49">
        <v>9673</v>
      </c>
      <c r="L25" s="23">
        <f t="shared" si="3"/>
        <v>0.36984782442456221</v>
      </c>
      <c r="M25" s="49">
        <v>17581</v>
      </c>
      <c r="N25" s="23">
        <f t="shared" si="4"/>
        <v>0.67221075170146061</v>
      </c>
      <c r="O25" s="50">
        <v>296</v>
      </c>
      <c r="P25" s="23">
        <f t="shared" si="5"/>
        <v>1.1317580484820677E-2</v>
      </c>
      <c r="Q25" s="50">
        <v>775</v>
      </c>
      <c r="R25" s="23">
        <f t="shared" si="6"/>
        <v>2.9632178634243327E-2</v>
      </c>
      <c r="S25" s="50">
        <v>3862</v>
      </c>
      <c r="T25" s="23">
        <f t="shared" si="7"/>
        <v>0.14766383727154547</v>
      </c>
      <c r="U25" s="50">
        <v>2982</v>
      </c>
      <c r="V25" s="23">
        <f t="shared" si="8"/>
        <v>0.11401697637072723</v>
      </c>
      <c r="W25" s="50">
        <v>1</v>
      </c>
      <c r="X25" s="23">
        <f t="shared" si="9"/>
        <v>3.8235069205475263E-5</v>
      </c>
    </row>
    <row r="26" spans="1:24" s="1" customFormat="1" x14ac:dyDescent="0.25">
      <c r="A26" s="6" t="s">
        <v>17</v>
      </c>
      <c r="B26" s="11">
        <v>11814</v>
      </c>
      <c r="C26" s="7">
        <v>10</v>
      </c>
      <c r="D26" s="14">
        <v>19</v>
      </c>
      <c r="E26" s="14">
        <v>2</v>
      </c>
      <c r="F26" s="30">
        <v>28</v>
      </c>
      <c r="G26" s="45">
        <f t="shared" si="0"/>
        <v>59</v>
      </c>
      <c r="H26" s="22">
        <f t="shared" si="1"/>
        <v>4.9940748264770614</v>
      </c>
      <c r="I26" s="47">
        <v>436</v>
      </c>
      <c r="J26" s="23">
        <f t="shared" si="2"/>
        <v>3.6905366514305059E-2</v>
      </c>
      <c r="K26" s="49">
        <v>3045</v>
      </c>
      <c r="L26" s="23">
        <f t="shared" si="3"/>
        <v>0.25774504824784156</v>
      </c>
      <c r="M26" s="49">
        <v>3169</v>
      </c>
      <c r="N26" s="23">
        <f t="shared" si="4"/>
        <v>0.26824106991704755</v>
      </c>
      <c r="O26" s="50">
        <v>0</v>
      </c>
      <c r="P26" s="23">
        <f t="shared" si="5"/>
        <v>0</v>
      </c>
      <c r="Q26" s="50">
        <v>0</v>
      </c>
      <c r="R26" s="23">
        <f t="shared" si="6"/>
        <v>0</v>
      </c>
      <c r="S26" s="50">
        <v>1357</v>
      </c>
      <c r="T26" s="23">
        <f t="shared" si="7"/>
        <v>0.11486372100897241</v>
      </c>
      <c r="U26" s="50">
        <v>0</v>
      </c>
      <c r="V26" s="23">
        <f t="shared" si="8"/>
        <v>0</v>
      </c>
      <c r="W26" s="50">
        <v>0</v>
      </c>
      <c r="X26" s="23">
        <f t="shared" si="9"/>
        <v>0</v>
      </c>
    </row>
    <row r="27" spans="1:24" s="1" customFormat="1" x14ac:dyDescent="0.25">
      <c r="A27" s="6" t="s">
        <v>28</v>
      </c>
      <c r="B27" s="11">
        <v>21994</v>
      </c>
      <c r="C27" s="7">
        <v>32</v>
      </c>
      <c r="D27" s="14">
        <v>21</v>
      </c>
      <c r="E27" s="14">
        <v>1</v>
      </c>
      <c r="F27" s="30">
        <v>73</v>
      </c>
      <c r="G27" s="45">
        <f t="shared" si="0"/>
        <v>127</v>
      </c>
      <c r="H27" s="22">
        <f t="shared" si="1"/>
        <v>5.7743020823861055</v>
      </c>
      <c r="I27" s="47">
        <v>2550</v>
      </c>
      <c r="J27" s="23">
        <f t="shared" si="2"/>
        <v>0.1159407111030281</v>
      </c>
      <c r="K27" s="49">
        <v>11623</v>
      </c>
      <c r="L27" s="23">
        <f t="shared" si="3"/>
        <v>0.52846230790215509</v>
      </c>
      <c r="M27" s="49">
        <v>25375</v>
      </c>
      <c r="N27" s="23">
        <f t="shared" si="4"/>
        <v>1.1537237428389562</v>
      </c>
      <c r="O27" s="50">
        <v>211</v>
      </c>
      <c r="P27" s="23">
        <f t="shared" si="5"/>
        <v>9.5935255069564424E-3</v>
      </c>
      <c r="Q27" s="50">
        <v>767</v>
      </c>
      <c r="R27" s="23">
        <f t="shared" si="6"/>
        <v>3.487314722196963E-2</v>
      </c>
      <c r="S27" s="50">
        <v>5486</v>
      </c>
      <c r="T27" s="23">
        <f t="shared" si="7"/>
        <v>0.24943166318086751</v>
      </c>
      <c r="U27" s="50">
        <v>1111</v>
      </c>
      <c r="V27" s="23">
        <f t="shared" si="8"/>
        <v>5.0513776484495773E-2</v>
      </c>
      <c r="W27" s="50">
        <v>188</v>
      </c>
      <c r="X27" s="23">
        <f t="shared" si="9"/>
        <v>8.5477857597526605E-3</v>
      </c>
    </row>
    <row r="28" spans="1:24" s="1" customFormat="1" x14ac:dyDescent="0.25">
      <c r="A28" s="6" t="s">
        <v>6</v>
      </c>
      <c r="B28" s="11">
        <v>6113</v>
      </c>
      <c r="C28" s="7">
        <v>8</v>
      </c>
      <c r="D28" s="14">
        <v>16</v>
      </c>
      <c r="E28" s="14"/>
      <c r="F28" s="30">
        <v>19</v>
      </c>
      <c r="G28" s="45">
        <f t="shared" si="0"/>
        <v>43</v>
      </c>
      <c r="H28" s="22">
        <f t="shared" si="1"/>
        <v>7.0341894323572713</v>
      </c>
      <c r="I28" s="47">
        <v>515</v>
      </c>
      <c r="J28" s="23">
        <f t="shared" si="2"/>
        <v>8.4246687387534769E-2</v>
      </c>
      <c r="K28" s="49">
        <v>2498</v>
      </c>
      <c r="L28" s="23">
        <f t="shared" si="3"/>
        <v>0.4086373302797317</v>
      </c>
      <c r="M28" s="49">
        <v>7273</v>
      </c>
      <c r="N28" s="23">
        <f t="shared" si="4"/>
        <v>1.1897595288728939</v>
      </c>
      <c r="O28" s="50">
        <v>495</v>
      </c>
      <c r="P28" s="23">
        <f t="shared" si="5"/>
        <v>8.0974971372484869E-2</v>
      </c>
      <c r="Q28" s="50">
        <v>1946</v>
      </c>
      <c r="R28" s="23">
        <f t="shared" si="6"/>
        <v>0.31833796826435468</v>
      </c>
      <c r="S28" s="50">
        <v>1040</v>
      </c>
      <c r="T28" s="23">
        <f t="shared" si="7"/>
        <v>0.17012923278259448</v>
      </c>
      <c r="U28" s="50">
        <v>793</v>
      </c>
      <c r="V28" s="23">
        <f t="shared" si="8"/>
        <v>0.12972353999672828</v>
      </c>
      <c r="W28" s="50">
        <v>0</v>
      </c>
      <c r="X28" s="23">
        <f t="shared" si="9"/>
        <v>0</v>
      </c>
    </row>
    <row r="29" spans="1:24" s="1" customFormat="1" x14ac:dyDescent="0.25">
      <c r="A29" s="6" t="s">
        <v>14</v>
      </c>
      <c r="B29" s="11">
        <v>15501</v>
      </c>
      <c r="C29" s="7">
        <v>15</v>
      </c>
      <c r="D29" s="14">
        <v>17</v>
      </c>
      <c r="E29" s="14">
        <v>2</v>
      </c>
      <c r="F29" s="30">
        <v>33</v>
      </c>
      <c r="G29" s="45">
        <f t="shared" si="0"/>
        <v>67</v>
      </c>
      <c r="H29" s="22">
        <f t="shared" si="1"/>
        <v>4.3223017869814848</v>
      </c>
      <c r="I29" s="47">
        <v>253</v>
      </c>
      <c r="J29" s="23">
        <f t="shared" si="2"/>
        <v>1.6321527643377846E-2</v>
      </c>
      <c r="K29" s="49">
        <v>5048</v>
      </c>
      <c r="L29" s="23">
        <f t="shared" si="3"/>
        <v>0.32565640926391848</v>
      </c>
      <c r="M29" s="49">
        <v>2714</v>
      </c>
      <c r="N29" s="23">
        <f t="shared" si="4"/>
        <v>0.17508547835623509</v>
      </c>
      <c r="O29" s="50">
        <v>0</v>
      </c>
      <c r="P29" s="23">
        <f t="shared" si="5"/>
        <v>0</v>
      </c>
      <c r="Q29" s="50">
        <v>0</v>
      </c>
      <c r="R29" s="23">
        <f t="shared" si="6"/>
        <v>0</v>
      </c>
      <c r="S29" s="50">
        <v>2562</v>
      </c>
      <c r="T29" s="23">
        <f t="shared" si="7"/>
        <v>0.16527965937681441</v>
      </c>
      <c r="U29" s="50">
        <v>88</v>
      </c>
      <c r="V29" s="23">
        <f t="shared" si="8"/>
        <v>5.6770530933488161E-3</v>
      </c>
      <c r="W29" s="50">
        <v>0</v>
      </c>
      <c r="X29" s="23">
        <f t="shared" si="9"/>
        <v>0</v>
      </c>
    </row>
    <row r="30" spans="1:24" s="1" customFormat="1" x14ac:dyDescent="0.25">
      <c r="A30" s="6" t="s">
        <v>32</v>
      </c>
      <c r="B30" s="11">
        <v>71384</v>
      </c>
      <c r="C30" s="7">
        <v>44</v>
      </c>
      <c r="D30" s="14">
        <v>28</v>
      </c>
      <c r="E30" s="14">
        <v>2</v>
      </c>
      <c r="F30" s="30">
        <v>84</v>
      </c>
      <c r="G30" s="45">
        <f t="shared" si="0"/>
        <v>158</v>
      </c>
      <c r="H30" s="22">
        <f t="shared" si="1"/>
        <v>2.2133811498374985</v>
      </c>
      <c r="I30" s="47">
        <v>1126</v>
      </c>
      <c r="J30" s="23">
        <f t="shared" si="2"/>
        <v>1.5773842877955843E-2</v>
      </c>
      <c r="K30" s="49">
        <v>14285</v>
      </c>
      <c r="L30" s="23">
        <f t="shared" si="3"/>
        <v>0.20011487167992828</v>
      </c>
      <c r="M30" s="49">
        <v>4990</v>
      </c>
      <c r="N30" s="23">
        <f t="shared" si="4"/>
        <v>6.9903619858791885E-2</v>
      </c>
      <c r="O30" s="50">
        <v>0</v>
      </c>
      <c r="P30" s="23">
        <f t="shared" si="5"/>
        <v>0</v>
      </c>
      <c r="Q30" s="50">
        <v>6</v>
      </c>
      <c r="R30" s="23">
        <f t="shared" si="6"/>
        <v>8.4052448728006278E-5</v>
      </c>
      <c r="S30" s="50">
        <v>11274</v>
      </c>
      <c r="T30" s="23">
        <f t="shared" si="7"/>
        <v>0.1579345511599238</v>
      </c>
      <c r="U30" s="50">
        <v>1977</v>
      </c>
      <c r="V30" s="23">
        <f t="shared" si="8"/>
        <v>2.7695281855878068E-2</v>
      </c>
      <c r="W30" s="50">
        <v>0</v>
      </c>
      <c r="X30" s="23">
        <f t="shared" si="9"/>
        <v>0</v>
      </c>
    </row>
    <row r="31" spans="1:24" s="1" customFormat="1" x14ac:dyDescent="0.25">
      <c r="A31" s="6" t="s">
        <v>27</v>
      </c>
      <c r="B31" s="11">
        <v>5573</v>
      </c>
      <c r="C31" s="7">
        <v>5</v>
      </c>
      <c r="D31" s="14">
        <v>14</v>
      </c>
      <c r="E31" s="14"/>
      <c r="F31" s="30">
        <v>23</v>
      </c>
      <c r="G31" s="45">
        <f t="shared" si="0"/>
        <v>42</v>
      </c>
      <c r="H31" s="22">
        <f t="shared" si="1"/>
        <v>7.5363359052574914</v>
      </c>
      <c r="I31" s="47">
        <v>842</v>
      </c>
      <c r="J31" s="23">
        <f t="shared" si="2"/>
        <v>0.15108559124349544</v>
      </c>
      <c r="K31" s="49">
        <v>4426</v>
      </c>
      <c r="L31" s="23">
        <f t="shared" si="3"/>
        <v>0.79418625515880137</v>
      </c>
      <c r="M31" s="49">
        <v>22006</v>
      </c>
      <c r="N31" s="23">
        <f t="shared" si="4"/>
        <v>3.9486811412165799</v>
      </c>
      <c r="O31" s="50">
        <v>1</v>
      </c>
      <c r="P31" s="23">
        <f t="shared" si="5"/>
        <v>1.7943656917279743E-4</v>
      </c>
      <c r="Q31" s="50">
        <v>824</v>
      </c>
      <c r="R31" s="23">
        <f t="shared" si="6"/>
        <v>0.14785573299838506</v>
      </c>
      <c r="S31" s="50">
        <v>1141</v>
      </c>
      <c r="T31" s="23">
        <f t="shared" si="7"/>
        <v>0.20473712542616185</v>
      </c>
      <c r="U31" s="50">
        <v>163</v>
      </c>
      <c r="V31" s="23">
        <f t="shared" si="8"/>
        <v>2.9248160775165979E-2</v>
      </c>
      <c r="W31" s="50">
        <v>0</v>
      </c>
      <c r="X31" s="23">
        <f t="shared" si="9"/>
        <v>0</v>
      </c>
    </row>
    <row r="32" spans="1:24" s="1" customFormat="1" x14ac:dyDescent="0.25">
      <c r="A32" s="6" t="s">
        <v>8</v>
      </c>
      <c r="B32" s="11">
        <v>11857</v>
      </c>
      <c r="C32" s="7">
        <v>10</v>
      </c>
      <c r="D32" s="14">
        <v>15</v>
      </c>
      <c r="E32" s="14">
        <v>1</v>
      </c>
      <c r="F32" s="30">
        <v>29</v>
      </c>
      <c r="G32" s="45">
        <f t="shared" si="0"/>
        <v>55</v>
      </c>
      <c r="H32" s="22">
        <f t="shared" si="1"/>
        <v>4.6386101037361893</v>
      </c>
      <c r="I32" s="47">
        <v>1359</v>
      </c>
      <c r="J32" s="23">
        <f t="shared" si="2"/>
        <v>0.11461583874504512</v>
      </c>
      <c r="K32" s="49">
        <v>6534</v>
      </c>
      <c r="L32" s="23">
        <f t="shared" si="3"/>
        <v>0.55106688032385931</v>
      </c>
      <c r="M32" s="49">
        <v>12894</v>
      </c>
      <c r="N32" s="23">
        <f t="shared" si="4"/>
        <v>1.0874588850468079</v>
      </c>
      <c r="O32" s="50">
        <v>0</v>
      </c>
      <c r="P32" s="23">
        <f t="shared" si="5"/>
        <v>0</v>
      </c>
      <c r="Q32" s="50">
        <v>713</v>
      </c>
      <c r="R32" s="23">
        <f t="shared" si="6"/>
        <v>6.0133254617525514E-2</v>
      </c>
      <c r="S32" s="50">
        <v>854</v>
      </c>
      <c r="T32" s="23">
        <f t="shared" si="7"/>
        <v>7.2024964156194651E-2</v>
      </c>
      <c r="U32" s="50">
        <v>242</v>
      </c>
      <c r="V32" s="23">
        <f t="shared" si="8"/>
        <v>2.0409884456439233E-2</v>
      </c>
      <c r="W32" s="50">
        <v>0</v>
      </c>
      <c r="X32" s="23">
        <f t="shared" si="9"/>
        <v>0</v>
      </c>
    </row>
    <row r="33" spans="1:24" s="1" customFormat="1" x14ac:dyDescent="0.25">
      <c r="A33" s="6" t="s">
        <v>25</v>
      </c>
      <c r="B33" s="11">
        <v>8151</v>
      </c>
      <c r="C33" s="5">
        <v>10</v>
      </c>
      <c r="D33" s="14">
        <v>11</v>
      </c>
      <c r="E33" s="14">
        <v>1</v>
      </c>
      <c r="F33" s="30">
        <v>16</v>
      </c>
      <c r="G33" s="45">
        <f t="shared" si="0"/>
        <v>38</v>
      </c>
      <c r="H33" s="22">
        <f t="shared" si="1"/>
        <v>4.6620046620046622</v>
      </c>
      <c r="I33" s="47">
        <v>215</v>
      </c>
      <c r="J33" s="23">
        <f t="shared" si="2"/>
        <v>2.6377131640289535E-2</v>
      </c>
      <c r="K33" s="49">
        <v>5309</v>
      </c>
      <c r="L33" s="23">
        <f t="shared" si="3"/>
        <v>0.65133112501533552</v>
      </c>
      <c r="M33" s="49">
        <v>826</v>
      </c>
      <c r="N33" s="23">
        <f t="shared" si="4"/>
        <v>0.10133725923199607</v>
      </c>
      <c r="O33" s="50">
        <v>0</v>
      </c>
      <c r="P33" s="23">
        <f t="shared" si="5"/>
        <v>0</v>
      </c>
      <c r="Q33" s="50">
        <v>1</v>
      </c>
      <c r="R33" s="23">
        <f t="shared" si="6"/>
        <v>1.2268433321064901E-4</v>
      </c>
      <c r="S33" s="50">
        <v>1033</v>
      </c>
      <c r="T33" s="23">
        <f t="shared" si="7"/>
        <v>0.1267329162066004</v>
      </c>
      <c r="U33" s="50">
        <v>3</v>
      </c>
      <c r="V33" s="23">
        <f t="shared" si="8"/>
        <v>3.6805299963194699E-4</v>
      </c>
      <c r="W33" s="50">
        <v>0</v>
      </c>
      <c r="X33" s="23">
        <f t="shared" si="9"/>
        <v>0</v>
      </c>
    </row>
    <row r="34" spans="1:24" s="1" customFormat="1" x14ac:dyDescent="0.25">
      <c r="A34" s="6" t="s">
        <v>22</v>
      </c>
      <c r="B34" s="11">
        <v>11231</v>
      </c>
      <c r="C34" s="5">
        <v>10</v>
      </c>
      <c r="D34" s="14">
        <v>14</v>
      </c>
      <c r="E34" s="14"/>
      <c r="F34" s="30">
        <v>33</v>
      </c>
      <c r="G34" s="45">
        <f t="shared" si="0"/>
        <v>57</v>
      </c>
      <c r="H34" s="22">
        <f t="shared" si="1"/>
        <v>5.0752381800373962</v>
      </c>
      <c r="I34" s="47">
        <v>1178</v>
      </c>
      <c r="J34" s="23">
        <f t="shared" si="2"/>
        <v>0.10488825572077286</v>
      </c>
      <c r="K34" s="49">
        <v>6028</v>
      </c>
      <c r="L34" s="23">
        <f t="shared" si="3"/>
        <v>0.53672869735553375</v>
      </c>
      <c r="M34" s="49">
        <v>20654</v>
      </c>
      <c r="N34" s="23">
        <f t="shared" si="4"/>
        <v>1.8390170064998665</v>
      </c>
      <c r="O34" s="50">
        <v>0</v>
      </c>
      <c r="P34" s="23">
        <f t="shared" si="5"/>
        <v>0</v>
      </c>
      <c r="Q34" s="50">
        <v>1</v>
      </c>
      <c r="R34" s="23">
        <f t="shared" si="6"/>
        <v>8.9039266316445553E-5</v>
      </c>
      <c r="S34" s="50">
        <v>606</v>
      </c>
      <c r="T34" s="23">
        <f t="shared" si="7"/>
        <v>5.3957795387766003E-2</v>
      </c>
      <c r="U34" s="50">
        <v>877</v>
      </c>
      <c r="V34" s="23">
        <f t="shared" si="8"/>
        <v>7.8087436559522744E-2</v>
      </c>
      <c r="W34" s="50">
        <v>0</v>
      </c>
      <c r="X34" s="23">
        <f t="shared" si="9"/>
        <v>0</v>
      </c>
    </row>
    <row r="35" spans="1:24" s="1" customFormat="1" x14ac:dyDescent="0.25">
      <c r="A35" s="6" t="s">
        <v>30</v>
      </c>
      <c r="B35" s="11">
        <v>23093</v>
      </c>
      <c r="C35" s="5">
        <v>10</v>
      </c>
      <c r="D35" s="14">
        <v>22</v>
      </c>
      <c r="E35" s="14">
        <v>3</v>
      </c>
      <c r="F35" s="30">
        <v>15</v>
      </c>
      <c r="G35" s="45">
        <f t="shared" si="0"/>
        <v>50</v>
      </c>
      <c r="H35" s="22">
        <f t="shared" si="1"/>
        <v>2.1651582730697614</v>
      </c>
      <c r="I35" s="47">
        <v>1527</v>
      </c>
      <c r="J35" s="23">
        <f t="shared" si="2"/>
        <v>6.6123933659550507E-2</v>
      </c>
      <c r="K35" s="49">
        <v>9794</v>
      </c>
      <c r="L35" s="23">
        <f t="shared" si="3"/>
        <v>0.42411120252890488</v>
      </c>
      <c r="M35" s="49">
        <v>17573</v>
      </c>
      <c r="N35" s="23">
        <f t="shared" si="4"/>
        <v>0.76096652665309839</v>
      </c>
      <c r="O35" s="50">
        <v>490</v>
      </c>
      <c r="P35" s="23">
        <f t="shared" si="5"/>
        <v>2.1218551076083662E-2</v>
      </c>
      <c r="Q35" s="50">
        <v>0</v>
      </c>
      <c r="R35" s="23">
        <f t="shared" si="6"/>
        <v>0</v>
      </c>
      <c r="S35" s="50">
        <v>2679</v>
      </c>
      <c r="T35" s="23">
        <f t="shared" si="7"/>
        <v>0.11600918027107782</v>
      </c>
      <c r="U35" s="50">
        <v>783</v>
      </c>
      <c r="V35" s="23">
        <f t="shared" si="8"/>
        <v>3.3906378556272466E-2</v>
      </c>
      <c r="W35" s="50">
        <v>0</v>
      </c>
      <c r="X35" s="23">
        <f t="shared" si="9"/>
        <v>0</v>
      </c>
    </row>
    <row r="36" spans="1:24" s="1" customFormat="1" x14ac:dyDescent="0.25">
      <c r="A36" s="6" t="s">
        <v>4</v>
      </c>
      <c r="B36" s="11">
        <v>68118</v>
      </c>
      <c r="C36" s="7">
        <v>31</v>
      </c>
      <c r="D36" s="14">
        <v>35</v>
      </c>
      <c r="E36" s="14">
        <v>2</v>
      </c>
      <c r="F36" s="30">
        <v>123</v>
      </c>
      <c r="G36" s="45">
        <f t="shared" si="0"/>
        <v>191</v>
      </c>
      <c r="H36" s="22">
        <f t="shared" si="1"/>
        <v>2.8039578378695791</v>
      </c>
      <c r="I36" s="47">
        <v>5027</v>
      </c>
      <c r="J36" s="23">
        <f t="shared" si="2"/>
        <v>7.3798408643823948E-2</v>
      </c>
      <c r="K36" s="49">
        <v>30023</v>
      </c>
      <c r="L36" s="23">
        <f t="shared" si="3"/>
        <v>0.44074987521653602</v>
      </c>
      <c r="M36" s="52">
        <v>39793</v>
      </c>
      <c r="N36" s="23">
        <f t="shared" si="4"/>
        <v>0.58417745676619981</v>
      </c>
      <c r="O36" s="50">
        <v>2480</v>
      </c>
      <c r="P36" s="23">
        <f t="shared" si="5"/>
        <v>3.640741066972019E-2</v>
      </c>
      <c r="Q36" s="50">
        <v>945</v>
      </c>
      <c r="R36" s="23">
        <f t="shared" si="6"/>
        <v>1.3872985114066767E-2</v>
      </c>
      <c r="S36" s="50">
        <v>8341</v>
      </c>
      <c r="T36" s="23">
        <f t="shared" si="7"/>
        <v>0.12244927919199038</v>
      </c>
      <c r="U36" s="50">
        <v>2227</v>
      </c>
      <c r="V36" s="23">
        <f t="shared" si="8"/>
        <v>3.2693267565107605E-2</v>
      </c>
      <c r="W36" s="50">
        <v>0</v>
      </c>
      <c r="X36" s="23">
        <f t="shared" si="9"/>
        <v>0</v>
      </c>
    </row>
    <row r="37" spans="1:24" x14ac:dyDescent="0.25">
      <c r="A37" s="6" t="s">
        <v>7</v>
      </c>
      <c r="B37" s="20">
        <v>18451</v>
      </c>
      <c r="C37" s="5">
        <v>10</v>
      </c>
      <c r="D37" s="5">
        <v>18</v>
      </c>
      <c r="E37" s="14">
        <v>1</v>
      </c>
      <c r="F37" s="30">
        <v>31</v>
      </c>
      <c r="G37" s="45">
        <f t="shared" si="0"/>
        <v>60</v>
      </c>
      <c r="H37" s="22">
        <f t="shared" si="1"/>
        <v>3.2518562679529563</v>
      </c>
      <c r="I37" s="43">
        <v>0</v>
      </c>
      <c r="J37" s="23">
        <f t="shared" si="2"/>
        <v>0</v>
      </c>
      <c r="K37" s="49">
        <v>1298</v>
      </c>
      <c r="L37" s="23">
        <f t="shared" si="3"/>
        <v>7.0348490596715621E-2</v>
      </c>
      <c r="M37" s="40">
        <v>14</v>
      </c>
      <c r="N37" s="23">
        <f t="shared" si="4"/>
        <v>7.5876646252235648E-4</v>
      </c>
      <c r="O37" s="50">
        <v>0</v>
      </c>
      <c r="P37" s="23">
        <f t="shared" si="5"/>
        <v>0</v>
      </c>
      <c r="Q37" s="50">
        <v>0</v>
      </c>
      <c r="R37" s="23">
        <f t="shared" si="6"/>
        <v>0</v>
      </c>
      <c r="S37" s="50">
        <v>2413</v>
      </c>
      <c r="T37" s="23">
        <f t="shared" si="7"/>
        <v>0.13077881957617474</v>
      </c>
      <c r="U37" s="50">
        <v>0</v>
      </c>
      <c r="V37" s="23">
        <f t="shared" si="8"/>
        <v>0</v>
      </c>
      <c r="W37" s="50">
        <v>0</v>
      </c>
      <c r="X37" s="23">
        <f t="shared" si="9"/>
        <v>0</v>
      </c>
    </row>
    <row r="38" spans="1:24" x14ac:dyDescent="0.25">
      <c r="A38" s="6" t="s">
        <v>21</v>
      </c>
      <c r="B38" s="20">
        <v>8092</v>
      </c>
      <c r="C38" s="5">
        <v>8</v>
      </c>
      <c r="D38" s="5">
        <v>14</v>
      </c>
      <c r="E38" s="14">
        <v>1</v>
      </c>
      <c r="F38" s="30">
        <v>17</v>
      </c>
      <c r="G38" s="45">
        <f t="shared" si="0"/>
        <v>40</v>
      </c>
      <c r="H38" s="22">
        <f t="shared" si="1"/>
        <v>4.9431537320810675</v>
      </c>
      <c r="I38" s="47">
        <v>662</v>
      </c>
      <c r="J38" s="23">
        <f t="shared" si="2"/>
        <v>8.1809194265941673E-2</v>
      </c>
      <c r="K38" s="49">
        <v>3617</v>
      </c>
      <c r="L38" s="23">
        <f t="shared" si="3"/>
        <v>0.44698467622343052</v>
      </c>
      <c r="M38" s="52">
        <v>5580</v>
      </c>
      <c r="N38" s="23">
        <f t="shared" si="4"/>
        <v>0.68956994562530893</v>
      </c>
      <c r="O38" s="50">
        <v>259</v>
      </c>
      <c r="P38" s="23">
        <f t="shared" si="5"/>
        <v>3.2006920415224911E-2</v>
      </c>
      <c r="Q38" s="50">
        <v>0</v>
      </c>
      <c r="R38" s="23">
        <f t="shared" si="6"/>
        <v>0</v>
      </c>
      <c r="S38" s="50">
        <v>982</v>
      </c>
      <c r="T38" s="23">
        <f t="shared" si="7"/>
        <v>0.12135442412259022</v>
      </c>
      <c r="U38" s="50">
        <v>333</v>
      </c>
      <c r="V38" s="23">
        <f t="shared" si="8"/>
        <v>4.1151754819574886E-2</v>
      </c>
      <c r="W38" s="50">
        <v>0</v>
      </c>
      <c r="X38" s="23">
        <f t="shared" si="9"/>
        <v>0</v>
      </c>
    </row>
    <row r="39" spans="1:24" x14ac:dyDescent="0.25">
      <c r="A39" s="6" t="s">
        <v>56</v>
      </c>
      <c r="B39" s="5">
        <v>4713</v>
      </c>
      <c r="C39" s="5">
        <v>6</v>
      </c>
      <c r="D39" s="5">
        <v>9</v>
      </c>
      <c r="E39" s="14"/>
      <c r="F39" s="30">
        <v>9</v>
      </c>
      <c r="G39" s="45">
        <f t="shared" si="0"/>
        <v>24</v>
      </c>
      <c r="H39" s="22">
        <f t="shared" si="1"/>
        <v>5.0922978994271162</v>
      </c>
      <c r="I39" s="47">
        <v>19</v>
      </c>
      <c r="J39" s="23">
        <f t="shared" si="2"/>
        <v>4.0314025037131336E-3</v>
      </c>
      <c r="K39" s="49">
        <v>2989</v>
      </c>
      <c r="L39" s="23">
        <f t="shared" si="3"/>
        <v>0.63420326755781875</v>
      </c>
      <c r="M39" s="49">
        <v>11981</v>
      </c>
      <c r="N39" s="23">
        <f t="shared" si="4"/>
        <v>2.5421175472098452</v>
      </c>
      <c r="O39" s="50">
        <v>0</v>
      </c>
      <c r="P39" s="23">
        <f t="shared" si="5"/>
        <v>0</v>
      </c>
      <c r="Q39" s="50">
        <v>1</v>
      </c>
      <c r="R39" s="23">
        <f t="shared" si="6"/>
        <v>2.1217907914279651E-4</v>
      </c>
      <c r="S39" s="50">
        <v>897</v>
      </c>
      <c r="T39" s="23">
        <f t="shared" si="7"/>
        <v>0.19032463399108848</v>
      </c>
      <c r="U39" s="50">
        <v>0</v>
      </c>
      <c r="V39" s="23">
        <f t="shared" si="8"/>
        <v>0</v>
      </c>
      <c r="W39" s="50">
        <v>0</v>
      </c>
      <c r="X39" s="23">
        <f t="shared" si="9"/>
        <v>0</v>
      </c>
    </row>
    <row r="40" spans="1:24" x14ac:dyDescent="0.25">
      <c r="I40" s="48"/>
    </row>
  </sheetData>
  <sortState xmlns:xlrd2="http://schemas.microsoft.com/office/spreadsheetml/2017/richdata2" ref="A4:B41">
    <sortCondition ref="A4"/>
  </sortState>
  <mergeCells count="22">
    <mergeCell ref="T2:T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N2:N3"/>
    <mergeCell ref="H2:H3"/>
    <mergeCell ref="I2:I3"/>
    <mergeCell ref="J2:J3"/>
    <mergeCell ref="K2:K3"/>
    <mergeCell ref="L2:L3"/>
    <mergeCell ref="M2:M3"/>
    <mergeCell ref="D2:E2"/>
    <mergeCell ref="A2:A3"/>
    <mergeCell ref="B2:B3"/>
    <mergeCell ref="G2:G3"/>
    <mergeCell ref="B1:G1"/>
  </mergeCells>
  <conditionalFormatting sqref="B35:B36 B21">
    <cfRule type="containsText" dxfId="5" priority="9" operator="containsText" text="н*д">
      <formula>NOT(ISERROR(SEARCH("н*д",B21)))</formula>
    </cfRule>
  </conditionalFormatting>
  <conditionalFormatting sqref="B35:B36 B21">
    <cfRule type="containsText" dxfId="4" priority="8" operator="containsText" text="н*д">
      <formula>NOT(ISERROR(SEARCH("н*д",B21)))</formula>
    </cfRule>
  </conditionalFormatting>
  <conditionalFormatting sqref="B35:B36 B21">
    <cfRule type="expression" dxfId="3" priority="7">
      <formula>(#REF!+#REF!)&lt;&gt;B21</formula>
    </cfRule>
  </conditionalFormatting>
  <conditionalFormatting sqref="S35:S36 S21">
    <cfRule type="containsText" dxfId="2" priority="3" operator="containsText" text="н*д">
      <formula>NOT(ISERROR(SEARCH("н*д",S21)))</formula>
    </cfRule>
  </conditionalFormatting>
  <conditionalFormatting sqref="S35:S36 S21">
    <cfRule type="containsText" dxfId="1" priority="2" operator="containsText" text="н*д">
      <formula>NOT(ISERROR(SEARCH("н*д",S21)))</formula>
    </cfRule>
  </conditionalFormatting>
  <conditionalFormatting sqref="S35:S36 S21">
    <cfRule type="expression" dxfId="0" priority="1">
      <formula>(#REF!+#REF!)&lt;&gt;S21</formula>
    </cfRule>
  </conditionalFormatting>
  <pageMargins left="0.7" right="0.7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"/>
  <sheetViews>
    <sheetView workbookViewId="0">
      <pane xSplit="1" topLeftCell="B1" activePane="topRight" state="frozen"/>
      <selection pane="topRight" activeCell="B14" sqref="B14"/>
    </sheetView>
  </sheetViews>
  <sheetFormatPr defaultRowHeight="15" x14ac:dyDescent="0.25"/>
  <cols>
    <col min="1" max="1" width="44" customWidth="1"/>
    <col min="2" max="2" width="8.140625" style="2" customWidth="1"/>
    <col min="3" max="3" width="10.28515625" customWidth="1"/>
    <col min="4" max="4" width="10.42578125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</cols>
  <sheetData>
    <row r="1" spans="1:13" x14ac:dyDescent="0.25">
      <c r="B1" s="53" t="s">
        <v>73</v>
      </c>
      <c r="C1" s="53"/>
      <c r="D1" s="53"/>
      <c r="E1" s="53"/>
    </row>
    <row r="2" spans="1:13" ht="39" customHeight="1" x14ac:dyDescent="0.25">
      <c r="A2" s="17" t="s">
        <v>0</v>
      </c>
      <c r="B2" s="15" t="s">
        <v>69</v>
      </c>
      <c r="C2" s="17" t="s">
        <v>70</v>
      </c>
      <c r="D2" s="45" t="s">
        <v>96</v>
      </c>
      <c r="E2" s="17" t="s">
        <v>72</v>
      </c>
      <c r="F2" s="15" t="s">
        <v>77</v>
      </c>
      <c r="G2" s="15" t="s">
        <v>78</v>
      </c>
      <c r="H2" s="15" t="s">
        <v>79</v>
      </c>
      <c r="I2" s="15" t="s">
        <v>80</v>
      </c>
      <c r="J2" s="15" t="s">
        <v>81</v>
      </c>
      <c r="K2" s="15" t="s">
        <v>86</v>
      </c>
      <c r="L2" s="15" t="s">
        <v>89</v>
      </c>
      <c r="M2" s="15" t="s">
        <v>91</v>
      </c>
    </row>
    <row r="3" spans="1:13" s="1" customFormat="1" x14ac:dyDescent="0.25">
      <c r="A3" s="6" t="s">
        <v>39</v>
      </c>
      <c r="B3" s="5"/>
      <c r="C3" s="5">
        <v>11</v>
      </c>
      <c r="D3" s="45">
        <v>13</v>
      </c>
      <c r="E3" s="17">
        <f>B3+C3+D3</f>
        <v>24</v>
      </c>
      <c r="F3" s="44">
        <v>4206</v>
      </c>
      <c r="G3" s="49">
        <v>13411</v>
      </c>
      <c r="H3" s="49">
        <v>33652</v>
      </c>
      <c r="I3" s="17">
        <v>0</v>
      </c>
      <c r="J3" s="33">
        <v>0</v>
      </c>
      <c r="K3" s="50">
        <v>29620</v>
      </c>
      <c r="L3" s="35">
        <v>0</v>
      </c>
      <c r="M3" s="50">
        <v>25891</v>
      </c>
    </row>
    <row r="4" spans="1:13" s="1" customFormat="1" x14ac:dyDescent="0.25">
      <c r="A4" s="6" t="s">
        <v>37</v>
      </c>
      <c r="B4" s="5"/>
      <c r="C4" s="5">
        <v>7</v>
      </c>
      <c r="D4" s="45">
        <v>16</v>
      </c>
      <c r="E4" s="45">
        <f t="shared" ref="E4:E13" si="0">B4+C4+D4</f>
        <v>23</v>
      </c>
      <c r="F4" s="44">
        <v>3704</v>
      </c>
      <c r="G4" s="49">
        <v>10631</v>
      </c>
      <c r="H4" s="49">
        <v>39643</v>
      </c>
      <c r="I4" s="50">
        <v>14</v>
      </c>
      <c r="J4" s="33">
        <v>0</v>
      </c>
      <c r="K4" s="50">
        <v>59163</v>
      </c>
      <c r="L4" s="35">
        <v>0</v>
      </c>
      <c r="M4" s="50">
        <v>41096</v>
      </c>
    </row>
    <row r="5" spans="1:13" s="1" customFormat="1" x14ac:dyDescent="0.25">
      <c r="A5" s="6" t="s">
        <v>46</v>
      </c>
      <c r="B5" s="5"/>
      <c r="C5" s="5">
        <v>15</v>
      </c>
      <c r="D5" s="45">
        <v>7</v>
      </c>
      <c r="E5" s="45">
        <f t="shared" si="0"/>
        <v>22</v>
      </c>
      <c r="F5" s="44">
        <v>1680</v>
      </c>
      <c r="G5" s="49">
        <v>18357</v>
      </c>
      <c r="H5" s="49">
        <v>10611</v>
      </c>
      <c r="I5" s="17">
        <v>0</v>
      </c>
      <c r="J5" s="33">
        <v>0</v>
      </c>
      <c r="K5" s="50">
        <v>2004</v>
      </c>
      <c r="L5" s="35">
        <v>0</v>
      </c>
      <c r="M5" s="50">
        <v>1048</v>
      </c>
    </row>
    <row r="6" spans="1:13" s="1" customFormat="1" x14ac:dyDescent="0.25">
      <c r="A6" s="6" t="s">
        <v>41</v>
      </c>
      <c r="B6" s="5"/>
      <c r="C6" s="5">
        <v>11</v>
      </c>
      <c r="D6" s="45">
        <v>2</v>
      </c>
      <c r="E6" s="45">
        <f t="shared" si="0"/>
        <v>13</v>
      </c>
      <c r="F6" s="44">
        <v>4918</v>
      </c>
      <c r="G6" s="49">
        <v>17697</v>
      </c>
      <c r="H6" s="49">
        <v>43380</v>
      </c>
      <c r="I6" s="50">
        <v>49</v>
      </c>
      <c r="J6" s="33">
        <v>0</v>
      </c>
      <c r="K6" s="50">
        <v>52683</v>
      </c>
      <c r="L6" s="35">
        <v>0</v>
      </c>
      <c r="M6" s="50">
        <v>33864</v>
      </c>
    </row>
    <row r="7" spans="1:13" s="1" customFormat="1" x14ac:dyDescent="0.25">
      <c r="A7" s="6" t="s">
        <v>45</v>
      </c>
      <c r="B7" s="5"/>
      <c r="C7" s="5">
        <v>7</v>
      </c>
      <c r="D7" s="45">
        <v>5</v>
      </c>
      <c r="E7" s="45">
        <f t="shared" si="0"/>
        <v>12</v>
      </c>
      <c r="F7" s="44">
        <v>1652</v>
      </c>
      <c r="G7" s="49">
        <v>7063</v>
      </c>
      <c r="H7" s="49">
        <v>8839</v>
      </c>
      <c r="I7" s="17">
        <v>0</v>
      </c>
      <c r="J7" s="33">
        <v>0</v>
      </c>
      <c r="K7" s="50">
        <v>4221</v>
      </c>
      <c r="L7" s="35">
        <v>0</v>
      </c>
      <c r="M7" s="50">
        <v>3308</v>
      </c>
    </row>
    <row r="8" spans="1:13" s="1" customFormat="1" x14ac:dyDescent="0.25">
      <c r="A8" s="6" t="s">
        <v>44</v>
      </c>
      <c r="B8" s="5"/>
      <c r="C8" s="5">
        <v>7</v>
      </c>
      <c r="D8" s="45">
        <v>10</v>
      </c>
      <c r="E8" s="45">
        <f t="shared" si="0"/>
        <v>17</v>
      </c>
      <c r="F8" s="44">
        <v>2827</v>
      </c>
      <c r="G8" s="49">
        <v>8120</v>
      </c>
      <c r="H8" s="49">
        <v>22260</v>
      </c>
      <c r="I8" s="17">
        <v>0</v>
      </c>
      <c r="J8" s="33">
        <v>0</v>
      </c>
      <c r="K8" s="50">
        <v>45926</v>
      </c>
      <c r="L8" s="35">
        <v>0</v>
      </c>
      <c r="M8" s="50">
        <v>23810</v>
      </c>
    </row>
    <row r="9" spans="1:13" s="1" customFormat="1" x14ac:dyDescent="0.25">
      <c r="A9" s="6" t="s">
        <v>38</v>
      </c>
      <c r="B9" s="5"/>
      <c r="C9" s="5">
        <v>7</v>
      </c>
      <c r="D9" s="45">
        <v>7</v>
      </c>
      <c r="E9" s="45">
        <f t="shared" si="0"/>
        <v>14</v>
      </c>
      <c r="F9" s="44">
        <v>981</v>
      </c>
      <c r="G9" s="49">
        <v>4185</v>
      </c>
      <c r="H9" s="49">
        <v>3857</v>
      </c>
      <c r="I9" s="17">
        <v>0</v>
      </c>
      <c r="J9" s="33">
        <v>0</v>
      </c>
      <c r="K9" s="50">
        <v>177</v>
      </c>
      <c r="L9" s="35">
        <v>0</v>
      </c>
      <c r="M9" s="50">
        <v>59</v>
      </c>
    </row>
    <row r="10" spans="1:13" s="1" customFormat="1" x14ac:dyDescent="0.25">
      <c r="A10" s="6" t="s">
        <v>36</v>
      </c>
      <c r="B10" s="5"/>
      <c r="C10" s="5">
        <v>7</v>
      </c>
      <c r="D10" s="45">
        <v>7</v>
      </c>
      <c r="E10" s="45">
        <f t="shared" si="0"/>
        <v>14</v>
      </c>
      <c r="F10" s="44">
        <v>578</v>
      </c>
      <c r="G10" s="49">
        <v>3498</v>
      </c>
      <c r="H10" s="49">
        <v>2159</v>
      </c>
      <c r="I10" s="17">
        <v>0</v>
      </c>
      <c r="J10" s="33">
        <v>0</v>
      </c>
      <c r="K10" s="50">
        <v>2321</v>
      </c>
      <c r="L10" s="35">
        <v>0</v>
      </c>
      <c r="M10" s="50">
        <v>2991</v>
      </c>
    </row>
    <row r="11" spans="1:13" x14ac:dyDescent="0.25">
      <c r="A11" s="6" t="s">
        <v>40</v>
      </c>
      <c r="B11" s="5"/>
      <c r="C11" s="5">
        <v>11</v>
      </c>
      <c r="D11" s="45">
        <v>7</v>
      </c>
      <c r="E11" s="45">
        <f t="shared" si="0"/>
        <v>18</v>
      </c>
      <c r="F11" s="44">
        <v>1081</v>
      </c>
      <c r="G11" s="49">
        <v>8659</v>
      </c>
      <c r="H11" s="49">
        <v>4916</v>
      </c>
      <c r="I11" s="17">
        <v>0</v>
      </c>
      <c r="J11" s="33">
        <v>0</v>
      </c>
      <c r="K11" s="50">
        <v>501</v>
      </c>
      <c r="L11" s="35">
        <v>0</v>
      </c>
      <c r="M11" s="50">
        <v>389</v>
      </c>
    </row>
    <row r="12" spans="1:13" x14ac:dyDescent="0.25">
      <c r="A12" s="6" t="s">
        <v>43</v>
      </c>
      <c r="B12" s="5"/>
      <c r="C12" s="5">
        <v>7</v>
      </c>
      <c r="D12" s="45">
        <v>5</v>
      </c>
      <c r="E12" s="45">
        <f t="shared" si="0"/>
        <v>12</v>
      </c>
      <c r="F12" s="44">
        <v>8</v>
      </c>
      <c r="G12" s="49">
        <v>612</v>
      </c>
      <c r="H12" s="49">
        <v>399</v>
      </c>
      <c r="I12" s="17">
        <v>0</v>
      </c>
      <c r="J12" s="33">
        <v>0</v>
      </c>
      <c r="K12" s="50">
        <v>575</v>
      </c>
      <c r="L12" s="35">
        <v>0</v>
      </c>
      <c r="M12" s="50">
        <v>376</v>
      </c>
    </row>
    <row r="13" spans="1:13" x14ac:dyDescent="0.25">
      <c r="A13" s="12" t="s">
        <v>68</v>
      </c>
      <c r="B13" s="5"/>
      <c r="C13" s="5">
        <v>7</v>
      </c>
      <c r="D13" s="45">
        <v>2</v>
      </c>
      <c r="E13" s="45">
        <f t="shared" si="0"/>
        <v>9</v>
      </c>
      <c r="F13" s="44">
        <v>1600</v>
      </c>
      <c r="G13" s="49">
        <v>4185</v>
      </c>
      <c r="H13" s="49">
        <v>8890</v>
      </c>
      <c r="I13" s="17">
        <v>0</v>
      </c>
      <c r="J13" s="33">
        <v>0</v>
      </c>
      <c r="K13" s="17">
        <v>1</v>
      </c>
      <c r="L13" s="35">
        <v>0</v>
      </c>
      <c r="M13" s="17">
        <v>0</v>
      </c>
    </row>
  </sheetData>
  <sortState xmlns:xlrd2="http://schemas.microsoft.com/office/spreadsheetml/2017/richdata2" ref="A3:C13">
    <sortCondition descending="1" ref="C2"/>
  </sortState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pane xSplit="1" topLeftCell="B1" activePane="topRight" state="frozen"/>
      <selection pane="topRight" activeCell="B7" sqref="B7"/>
    </sheetView>
  </sheetViews>
  <sheetFormatPr defaultRowHeight="15" x14ac:dyDescent="0.25"/>
  <cols>
    <col min="1" max="1" width="36" customWidth="1"/>
    <col min="2" max="2" width="11.85546875" customWidth="1"/>
    <col min="3" max="3" width="12.140625" style="3" customWidth="1"/>
    <col min="4" max="4" width="10.7109375" style="3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</cols>
  <sheetData>
    <row r="1" spans="1:13" x14ac:dyDescent="0.25">
      <c r="B1" s="53" t="s">
        <v>73</v>
      </c>
      <c r="C1" s="53"/>
      <c r="D1" s="53"/>
      <c r="E1" s="53"/>
    </row>
    <row r="2" spans="1:13" ht="36.75" customHeight="1" x14ac:dyDescent="0.25">
      <c r="A2" s="17" t="s">
        <v>0</v>
      </c>
      <c r="B2" s="15" t="s">
        <v>69</v>
      </c>
      <c r="C2" s="17" t="s">
        <v>70</v>
      </c>
      <c r="D2" s="45" t="s">
        <v>96</v>
      </c>
      <c r="E2" s="17" t="s">
        <v>72</v>
      </c>
      <c r="F2" s="15" t="s">
        <v>77</v>
      </c>
      <c r="G2" s="15" t="s">
        <v>78</v>
      </c>
      <c r="H2" s="15" t="s">
        <v>79</v>
      </c>
      <c r="I2" s="15" t="s">
        <v>80</v>
      </c>
      <c r="J2" s="15" t="s">
        <v>81</v>
      </c>
      <c r="K2" s="15" t="s">
        <v>86</v>
      </c>
      <c r="L2" s="15" t="s">
        <v>89</v>
      </c>
      <c r="M2" s="15" t="s">
        <v>91</v>
      </c>
    </row>
    <row r="3" spans="1:13" s="1" customFormat="1" x14ac:dyDescent="0.25">
      <c r="A3" s="6" t="s">
        <v>54</v>
      </c>
      <c r="B3" s="5">
        <v>35</v>
      </c>
      <c r="C3" s="5">
        <v>15</v>
      </c>
      <c r="D3" s="45">
        <v>52</v>
      </c>
      <c r="E3" s="17">
        <f>B3+C3+D3</f>
        <v>102</v>
      </c>
      <c r="F3" s="44">
        <v>3521</v>
      </c>
      <c r="G3" s="49">
        <v>14598</v>
      </c>
      <c r="H3" s="50">
        <v>37003</v>
      </c>
      <c r="I3" s="50">
        <v>432</v>
      </c>
      <c r="J3" s="17">
        <v>0</v>
      </c>
      <c r="K3" s="50">
        <v>2080</v>
      </c>
      <c r="L3" s="50">
        <v>697</v>
      </c>
      <c r="M3" s="17">
        <v>0</v>
      </c>
    </row>
    <row r="4" spans="1:13" s="1" customFormat="1" x14ac:dyDescent="0.25">
      <c r="A4" s="6" t="s">
        <v>53</v>
      </c>
      <c r="B4" s="5">
        <v>18</v>
      </c>
      <c r="C4" s="5">
        <v>15</v>
      </c>
      <c r="D4" s="45">
        <v>24</v>
      </c>
      <c r="E4" s="45">
        <f t="shared" ref="E4:E6" si="0">B4+C4+D4</f>
        <v>57</v>
      </c>
      <c r="F4" s="44">
        <v>2907</v>
      </c>
      <c r="G4" s="49">
        <v>12760</v>
      </c>
      <c r="H4" s="50">
        <v>43426</v>
      </c>
      <c r="I4" s="50">
        <v>3344</v>
      </c>
      <c r="J4" s="50">
        <v>24478</v>
      </c>
      <c r="K4" s="50">
        <v>2699</v>
      </c>
      <c r="L4" s="50">
        <v>5893</v>
      </c>
      <c r="M4" s="50">
        <v>2470</v>
      </c>
    </row>
    <row r="5" spans="1:13" s="1" customFormat="1" x14ac:dyDescent="0.25">
      <c r="A5" s="6" t="s">
        <v>51</v>
      </c>
      <c r="B5" s="5">
        <v>15</v>
      </c>
      <c r="C5" s="5">
        <v>15</v>
      </c>
      <c r="D5" s="45">
        <v>20</v>
      </c>
      <c r="E5" s="45">
        <f t="shared" si="0"/>
        <v>50</v>
      </c>
      <c r="F5" s="44">
        <v>1749</v>
      </c>
      <c r="G5" s="49">
        <v>6718</v>
      </c>
      <c r="H5" s="50">
        <v>22180</v>
      </c>
      <c r="I5" s="17">
        <v>0</v>
      </c>
      <c r="J5" s="17">
        <v>2</v>
      </c>
      <c r="K5" s="50">
        <v>2115</v>
      </c>
      <c r="L5" s="50">
        <v>2788</v>
      </c>
      <c r="M5" s="17">
        <v>0</v>
      </c>
    </row>
    <row r="6" spans="1:13" s="1" customFormat="1" x14ac:dyDescent="0.25">
      <c r="A6" s="6" t="s">
        <v>52</v>
      </c>
      <c r="B6" s="5">
        <v>10</v>
      </c>
      <c r="C6" s="5">
        <v>11</v>
      </c>
      <c r="D6" s="45">
        <v>32</v>
      </c>
      <c r="E6" s="45">
        <f t="shared" si="0"/>
        <v>53</v>
      </c>
      <c r="F6" s="44">
        <v>645</v>
      </c>
      <c r="G6" s="49">
        <v>3570</v>
      </c>
      <c r="H6" s="50">
        <v>5364</v>
      </c>
      <c r="I6" s="17">
        <v>0</v>
      </c>
      <c r="J6" s="17">
        <v>0</v>
      </c>
      <c r="K6" s="50">
        <v>1214</v>
      </c>
      <c r="L6" s="36">
        <v>322</v>
      </c>
      <c r="M6" s="17">
        <v>0</v>
      </c>
    </row>
  </sheetData>
  <sortState xmlns:xlrd2="http://schemas.microsoft.com/office/spreadsheetml/2017/richdata2" ref="A3:C6">
    <sortCondition descending="1" ref="C2"/>
  </sortState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ГБ Тверь</vt:lpstr>
      <vt:lpstr>ДБ Тверь</vt:lpstr>
      <vt:lpstr>Центры, Диспансеры</vt:lpstr>
      <vt:lpstr>ЦРБ</vt:lpstr>
      <vt:lpstr>Стоматполиклиники</vt:lpstr>
      <vt:lpstr>Роддомы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Администратор</cp:lastModifiedBy>
  <cp:lastPrinted>2021-02-04T08:59:49Z</cp:lastPrinted>
  <dcterms:created xsi:type="dcterms:W3CDTF">2019-02-20T12:07:28Z</dcterms:created>
  <dcterms:modified xsi:type="dcterms:W3CDTF">2021-02-04T12:35:42Z</dcterms:modified>
</cp:coreProperties>
</file>