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80" yWindow="165" windowWidth="24240" windowHeight="13725" activeTab="5"/>
  </bookViews>
  <sheets>
    <sheet name="ГБ Тверь" sheetId="6" r:id="rId1"/>
    <sheet name="ДБ Тверь" sheetId="4" r:id="rId2"/>
    <sheet name="Центры, Диспансеры" sheetId="2" r:id="rId3"/>
    <sheet name="ЦРБ" sheetId="1" r:id="rId4"/>
    <sheet name="Стоматполиклиники" sheetId="3" r:id="rId5"/>
    <sheet name="Роддомы" sheetId="5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"/>
  <c r="E6" i="5"/>
  <c r="E5"/>
  <c r="E4"/>
  <c r="E3"/>
  <c r="E7" i="3"/>
  <c r="E4"/>
  <c r="E10"/>
  <c r="E13"/>
  <c r="E12"/>
  <c r="E11"/>
  <c r="E6"/>
  <c r="E9"/>
  <c r="E5"/>
  <c r="E3"/>
  <c r="E8"/>
  <c r="E5" i="2"/>
  <c r="E4"/>
  <c r="E10"/>
  <c r="E9"/>
  <c r="E7"/>
  <c r="E8"/>
  <c r="E6"/>
  <c r="E3"/>
  <c r="E11"/>
  <c r="F4" i="4"/>
  <c r="F6"/>
  <c r="F5"/>
  <c r="F3"/>
  <c r="F5" i="6"/>
  <c r="F6"/>
  <c r="F4"/>
  <c r="F7"/>
  <c r="F8"/>
  <c r="F3"/>
  <c r="W4" i="4" l="1"/>
  <c r="W6"/>
  <c r="W3"/>
  <c r="W5" i="6"/>
  <c r="W6"/>
  <c r="W4"/>
  <c r="W7"/>
  <c r="W3"/>
  <c r="U5"/>
  <c r="U6"/>
  <c r="U4"/>
  <c r="U7"/>
  <c r="U3"/>
  <c r="U4" i="4"/>
  <c r="U6"/>
  <c r="U3"/>
  <c r="S4"/>
  <c r="S6"/>
  <c r="S3"/>
  <c r="S5" i="6"/>
  <c r="S6"/>
  <c r="S4"/>
  <c r="S7"/>
  <c r="S3"/>
  <c r="Q5"/>
  <c r="Q6"/>
  <c r="Q4"/>
  <c r="Q7"/>
  <c r="Q3"/>
  <c r="Q4" i="4"/>
  <c r="Q6"/>
  <c r="Q3"/>
  <c r="O4"/>
  <c r="O6"/>
  <c r="O3"/>
  <c r="O5" i="6"/>
  <c r="O6"/>
  <c r="O4"/>
  <c r="O7"/>
  <c r="O3"/>
  <c r="M5"/>
  <c r="M6"/>
  <c r="M4"/>
  <c r="M7"/>
  <c r="M3"/>
  <c r="M4" i="4"/>
  <c r="M6"/>
  <c r="M3"/>
  <c r="K4"/>
  <c r="K6"/>
  <c r="K3"/>
  <c r="K5" i="6"/>
  <c r="K6"/>
  <c r="K4"/>
  <c r="K7"/>
  <c r="K3"/>
  <c r="I5"/>
  <c r="I6"/>
  <c r="I4"/>
  <c r="I7"/>
  <c r="I3"/>
  <c r="I4" i="4"/>
  <c r="I6"/>
  <c r="I3"/>
  <c r="G4"/>
  <c r="G6"/>
  <c r="G5" i="6"/>
  <c r="G6"/>
  <c r="G4"/>
  <c r="G7"/>
  <c r="G3"/>
  <c r="H5" i="1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"/>
  <c r="G3" i="4"/>
  <c r="X5" i="1" l="1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"/>
  <c r="T5" l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"/>
  <c r="R5" l="1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"/>
  <c r="P5" l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"/>
  <c r="N5" l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"/>
  <c r="L5" l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"/>
  <c r="J23"/>
  <c r="J5" l="1"/>
  <c r="J6"/>
  <c r="J7"/>
  <c r="J8"/>
  <c r="J9"/>
  <c r="J10"/>
  <c r="J11"/>
  <c r="J12"/>
  <c r="J13"/>
  <c r="J14"/>
  <c r="J15"/>
  <c r="J16"/>
  <c r="J17"/>
  <c r="J18"/>
  <c r="J19"/>
  <c r="J20"/>
  <c r="J21"/>
  <c r="J22"/>
  <c r="J24"/>
  <c r="J25"/>
  <c r="J26"/>
  <c r="J27"/>
  <c r="J28"/>
  <c r="J29"/>
  <c r="J30"/>
  <c r="J31"/>
  <c r="J32"/>
  <c r="J33"/>
  <c r="J34"/>
  <c r="J35"/>
  <c r="J36"/>
  <c r="J37"/>
  <c r="J38"/>
  <c r="J39"/>
  <c r="J4"/>
  <c r="H9" l="1"/>
</calcChain>
</file>

<file path=xl/sharedStrings.xml><?xml version="1.0" encoding="utf-8"?>
<sst xmlns="http://schemas.openxmlformats.org/spreadsheetml/2006/main" count="188" uniqueCount="97">
  <si>
    <t>Наименование</t>
  </si>
  <si>
    <t>Бежецкая ЦРБ</t>
  </si>
  <si>
    <t>Бельская ЦРБ</t>
  </si>
  <si>
    <t>Нелидовская ЦРБ</t>
  </si>
  <si>
    <t>Торжокская ЦРБ</t>
  </si>
  <si>
    <t>Конаковская ЦРБ</t>
  </si>
  <si>
    <t>Пеновская ЦРБ</t>
  </si>
  <si>
    <t>Торопецкая ЦРБ</t>
  </si>
  <si>
    <t>Селижаровская ЦРБ</t>
  </si>
  <si>
    <t>Кувшиновская ЦРБ</t>
  </si>
  <si>
    <t>Кесовогорская ЦРБ</t>
  </si>
  <si>
    <t>Весьегонская ЦРБ</t>
  </si>
  <si>
    <t>Зубцовская ЦРБ</t>
  </si>
  <si>
    <t>Молоковская ЦРБ</t>
  </si>
  <si>
    <t>Рамешковская ЦРБ</t>
  </si>
  <si>
    <t>Бологовская ЦРБ</t>
  </si>
  <si>
    <t>Западнодвинская ЦРБ</t>
  </si>
  <si>
    <t>Оленинская РБ</t>
  </si>
  <si>
    <t>Краснохолмская ЦРБ</t>
  </si>
  <si>
    <t>Калязинская ЦРБ</t>
  </si>
  <si>
    <t>Жарковская ЦРБ</t>
  </si>
  <si>
    <t>Фировская ЦРБ</t>
  </si>
  <si>
    <t>Спировская ЦРБ</t>
  </si>
  <si>
    <t>Калининская ЦРКБ</t>
  </si>
  <si>
    <t>Кашинская ЦРБ</t>
  </si>
  <si>
    <t>Сонковская ЦРБ</t>
  </si>
  <si>
    <t>Кимрская ЦРБ</t>
  </si>
  <si>
    <t>Сандовская ЦРБ</t>
  </si>
  <si>
    <t>Осташковская ЦРБ</t>
  </si>
  <si>
    <t>Лихославльская ЦРБ</t>
  </si>
  <si>
    <t>Старицкая ЦРБ</t>
  </si>
  <si>
    <t>Вышневолоцкая ЦРБ</t>
  </si>
  <si>
    <t>Ржевская ЦРБ</t>
  </si>
  <si>
    <t>Прикрепленное население</t>
  </si>
  <si>
    <t>Центр специализированных видов медицинской помощи имени В.П. Аваева</t>
  </si>
  <si>
    <t>Областной клинический кардиологический диспансер</t>
  </si>
  <si>
    <t>Кимрская стоматологическая поликлиника</t>
  </si>
  <si>
    <t>Областная стоматологическая поликлиника</t>
  </si>
  <si>
    <t>Стоматологическая поликлиника г. Ржев</t>
  </si>
  <si>
    <t>Стоматологическая поликлиника №1</t>
  </si>
  <si>
    <t>Стоматологическая поликлиника №2</t>
  </si>
  <si>
    <t>Стоматологическая поликлиника №3</t>
  </si>
  <si>
    <t>Детская областная клиническая больница</t>
  </si>
  <si>
    <t>Кашинская стоматологическая поликлиника</t>
  </si>
  <si>
    <t>Стоматологическая поликлиника г.Конаково</t>
  </si>
  <si>
    <t>Торжокская стоматологическая поликлиника</t>
  </si>
  <si>
    <t>Детская стоматологическая поликлиника</t>
  </si>
  <si>
    <t>Городская клиническая больница № 1 имени В.В. Успенского</t>
  </si>
  <si>
    <t>Городская клиническая больница №6</t>
  </si>
  <si>
    <t>Городская клиническая больница №7</t>
  </si>
  <si>
    <t>Городская поликлиника № 8</t>
  </si>
  <si>
    <t>Родильный дом №2</t>
  </si>
  <si>
    <t>Ржевский родильный дом</t>
  </si>
  <si>
    <t>Родильный дом №5</t>
  </si>
  <si>
    <t>Областной родильный дом</t>
  </si>
  <si>
    <t>Гб ЗАТО Озерный</t>
  </si>
  <si>
    <t>ЦРБ  Лесного района</t>
  </si>
  <si>
    <t>Областной клинический перинатальный центр имени Е.М. Бакуниной</t>
  </si>
  <si>
    <t>Детская городская клиническая больница №1</t>
  </si>
  <si>
    <t>Городская детская больница №3</t>
  </si>
  <si>
    <t>Клиническая детская больница №2</t>
  </si>
  <si>
    <t>Тверской областной клинический онкологический диспансер</t>
  </si>
  <si>
    <t>Тверской областной клинический противотуберкулезный диспансер</t>
  </si>
  <si>
    <t>Областной клинический психоневрологический диспансер</t>
  </si>
  <si>
    <t>Областной клинический лечебно-реабилитационный центр</t>
  </si>
  <si>
    <t>Клиническая больница скорой медицинской помощи</t>
  </si>
  <si>
    <t>Областной клинический врачебно-физкультурный диспансер</t>
  </si>
  <si>
    <t>Тверской областной клинический наркологический диспансер</t>
  </si>
  <si>
    <t>Бологовская стоматологическая поликлиника</t>
  </si>
  <si>
    <t>2013 год</t>
  </si>
  <si>
    <t>2019 год</t>
  </si>
  <si>
    <t>ФАП</t>
  </si>
  <si>
    <t>итого</t>
  </si>
  <si>
    <t>Поставка АРМ</t>
  </si>
  <si>
    <t>% АРМ на 1000 населения</t>
  </si>
  <si>
    <t>Андреапольская ЦРБ</t>
  </si>
  <si>
    <t>Максатихинская ЦРБ</t>
  </si>
  <si>
    <t>Кол-во ЭМК</t>
  </si>
  <si>
    <t>Кол-во записей на прием</t>
  </si>
  <si>
    <t>Кол-во услуг в поликлинике</t>
  </si>
  <si>
    <t>Кол-во выданных ЭЛН</t>
  </si>
  <si>
    <t>Кол-во осмотров в стационаре</t>
  </si>
  <si>
    <t>% ЭМК от прикрепленного населения</t>
  </si>
  <si>
    <t>% записей на прием от прикрепленного населения</t>
  </si>
  <si>
    <t>% услуг в поликлинике от прикрепленного населения</t>
  </si>
  <si>
    <t>% осмотров в стационаре от прикрепленного населения</t>
  </si>
  <si>
    <t>Кол -во диагностических исследований</t>
  </si>
  <si>
    <t>% диагностических исследований от прикрепленного населения</t>
  </si>
  <si>
    <t>% выданных ЭЛН от прикрепленного населения</t>
  </si>
  <si>
    <t>Кол-во госпитализаций</t>
  </si>
  <si>
    <t>% госпитализаций от прикрепленного населения</t>
  </si>
  <si>
    <t>Кол-во проведенных операций</t>
  </si>
  <si>
    <t>% проведенных операций от прикрепленного населения</t>
  </si>
  <si>
    <t>РБ</t>
  </si>
  <si>
    <t>Прикреплен- ное население</t>
  </si>
  <si>
    <t>Областная клиническая больница</t>
  </si>
  <si>
    <t>2020 год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</si>
</sst>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%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justify" wrapText="1"/>
    </xf>
    <xf numFmtId="165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V3" sqref="V3:V8"/>
    </sheetView>
  </sheetViews>
  <sheetFormatPr defaultRowHeight="15"/>
  <cols>
    <col min="1" max="1" width="36.140625" customWidth="1"/>
    <col min="2" max="2" width="16" customWidth="1"/>
    <col min="3" max="3" width="15.85546875" customWidth="1"/>
    <col min="4" max="5" width="13.42578125" customWidth="1"/>
    <col min="6" max="6" width="9.85546875" style="2" customWidth="1"/>
    <col min="7" max="7" width="11.42578125" customWidth="1"/>
    <col min="9" max="9" width="14.28515625" bestFit="1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2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6.42578125" customWidth="1"/>
    <col min="19" max="19" width="27.140625" bestFit="1" customWidth="1"/>
    <col min="20" max="20" width="9" bestFit="1" customWidth="1"/>
    <col min="21" max="21" width="19.140625" bestFit="1" customWidth="1"/>
    <col min="22" max="22" width="13.42578125" customWidth="1"/>
    <col min="23" max="23" width="25.5703125" bestFit="1" customWidth="1"/>
  </cols>
  <sheetData>
    <row r="1" spans="1:23">
      <c r="B1" s="2"/>
      <c r="C1" s="52" t="s">
        <v>73</v>
      </c>
      <c r="D1" s="52"/>
      <c r="E1" s="52"/>
      <c r="F1" s="52"/>
    </row>
    <row r="2" spans="1:23" ht="45.75" customHeight="1">
      <c r="A2" s="17" t="s">
        <v>0</v>
      </c>
      <c r="B2" s="8" t="s">
        <v>33</v>
      </c>
      <c r="C2" s="15" t="s">
        <v>69</v>
      </c>
      <c r="D2" s="17" t="s">
        <v>70</v>
      </c>
      <c r="E2" s="33" t="s">
        <v>96</v>
      </c>
      <c r="F2" s="17" t="s">
        <v>72</v>
      </c>
      <c r="G2" s="15" t="s">
        <v>74</v>
      </c>
      <c r="H2" s="15" t="s">
        <v>77</v>
      </c>
      <c r="I2" s="15" t="s">
        <v>82</v>
      </c>
      <c r="J2" s="15" t="s">
        <v>78</v>
      </c>
      <c r="K2" s="15" t="s">
        <v>83</v>
      </c>
      <c r="L2" s="15" t="s">
        <v>79</v>
      </c>
      <c r="M2" s="15" t="s">
        <v>84</v>
      </c>
      <c r="N2" s="15" t="s">
        <v>80</v>
      </c>
      <c r="O2" s="15" t="s">
        <v>88</v>
      </c>
      <c r="P2" s="15" t="s">
        <v>81</v>
      </c>
      <c r="Q2" s="15" t="s">
        <v>85</v>
      </c>
      <c r="R2" s="15" t="s">
        <v>86</v>
      </c>
      <c r="S2" s="15" t="s">
        <v>87</v>
      </c>
      <c r="T2" s="15" t="s">
        <v>89</v>
      </c>
      <c r="U2" s="15" t="s">
        <v>90</v>
      </c>
      <c r="V2" s="15" t="s">
        <v>91</v>
      </c>
      <c r="W2" s="15" t="s">
        <v>92</v>
      </c>
    </row>
    <row r="3" spans="1:23" s="1" customFormat="1" ht="30">
      <c r="A3" s="6" t="s">
        <v>47</v>
      </c>
      <c r="B3" s="5">
        <v>53011</v>
      </c>
      <c r="C3" s="17">
        <v>25</v>
      </c>
      <c r="D3" s="17">
        <v>37</v>
      </c>
      <c r="E3" s="33">
        <v>112</v>
      </c>
      <c r="F3" s="24">
        <f t="shared" ref="F3:F8" si="0">C3+D3+E3</f>
        <v>174</v>
      </c>
      <c r="G3" s="22">
        <f>(F3*1000)/B3</f>
        <v>3.2823376280394636</v>
      </c>
      <c r="H3" s="36">
        <v>3368</v>
      </c>
      <c r="I3" s="25">
        <f>H3/B3</f>
        <v>6.3533983512855816E-2</v>
      </c>
      <c r="J3" s="39">
        <v>91769</v>
      </c>
      <c r="K3" s="26">
        <f>J3/B3</f>
        <v>1.7311312746411123</v>
      </c>
      <c r="L3" s="40">
        <v>79296</v>
      </c>
      <c r="M3" s="26">
        <f>L3/B3</f>
        <v>1.495840485936881</v>
      </c>
      <c r="N3" s="40">
        <v>19696</v>
      </c>
      <c r="O3" s="25">
        <f>N3/B3</f>
        <v>0.37154552828658205</v>
      </c>
      <c r="P3" s="39">
        <v>42990</v>
      </c>
      <c r="Q3" s="26">
        <f>P3/B3</f>
        <v>0.81096376223802602</v>
      </c>
      <c r="R3" s="39">
        <v>75707</v>
      </c>
      <c r="S3" s="27">
        <f>R3/B3</f>
        <v>1.428137556356228</v>
      </c>
      <c r="T3" s="39">
        <v>5652</v>
      </c>
      <c r="U3" s="26">
        <f>T3/B3</f>
        <v>0.10661938088321292</v>
      </c>
      <c r="V3" s="39">
        <v>1205</v>
      </c>
      <c r="W3" s="26">
        <f>V3/B3</f>
        <v>2.2731131274641114E-2</v>
      </c>
    </row>
    <row r="4" spans="1:23" s="1" customFormat="1">
      <c r="A4" s="6" t="s">
        <v>48</v>
      </c>
      <c r="B4" s="5">
        <v>117402</v>
      </c>
      <c r="C4" s="17"/>
      <c r="D4" s="17">
        <v>37</v>
      </c>
      <c r="E4" s="33">
        <v>467</v>
      </c>
      <c r="F4" s="24">
        <f t="shared" si="0"/>
        <v>504</v>
      </c>
      <c r="G4" s="22">
        <f>(F4*1000)/B4</f>
        <v>4.2929421985996834</v>
      </c>
      <c r="H4" s="36">
        <v>4267</v>
      </c>
      <c r="I4" s="25">
        <f>H4/B4</f>
        <v>3.6345207066319142E-2</v>
      </c>
      <c r="J4" s="39">
        <v>94847</v>
      </c>
      <c r="K4" s="26">
        <f>J4/B4</f>
        <v>0.80788231887020667</v>
      </c>
      <c r="L4" s="40">
        <v>139361</v>
      </c>
      <c r="M4" s="26">
        <f>L4/B4</f>
        <v>1.1870411066251001</v>
      </c>
      <c r="N4" s="40">
        <v>623</v>
      </c>
      <c r="O4" s="25">
        <f>N4/B4</f>
        <v>5.3065535510468309E-3</v>
      </c>
      <c r="P4" s="39">
        <v>372338</v>
      </c>
      <c r="Q4" s="26">
        <f>P4/B4</f>
        <v>3.1714791911551763</v>
      </c>
      <c r="R4" s="39">
        <v>128429</v>
      </c>
      <c r="S4" s="27">
        <f>R4/B4</f>
        <v>1.0939251460792832</v>
      </c>
      <c r="T4" s="39">
        <v>12505</v>
      </c>
      <c r="U4" s="26">
        <f>T4/B4</f>
        <v>0.10651436943152587</v>
      </c>
      <c r="V4" s="39">
        <v>1088</v>
      </c>
      <c r="W4" s="26">
        <f>V4/B4</f>
        <v>9.2673037938024901E-3</v>
      </c>
    </row>
    <row r="5" spans="1:23" s="1" customFormat="1">
      <c r="A5" s="6" t="s">
        <v>49</v>
      </c>
      <c r="B5" s="5">
        <v>117307</v>
      </c>
      <c r="C5" s="17">
        <v>50</v>
      </c>
      <c r="D5" s="17">
        <v>40</v>
      </c>
      <c r="E5" s="33">
        <v>13</v>
      </c>
      <c r="F5" s="24">
        <f t="shared" si="0"/>
        <v>103</v>
      </c>
      <c r="G5" s="22">
        <f>(F5*1000)/B5</f>
        <v>0.87803796874866802</v>
      </c>
      <c r="H5" s="36">
        <v>6532</v>
      </c>
      <c r="I5" s="25">
        <f>H5/B5</f>
        <v>5.5682951571517474E-2</v>
      </c>
      <c r="J5" s="39">
        <v>73295</v>
      </c>
      <c r="K5" s="26">
        <f>J5/B5</f>
        <v>0.6248135234896468</v>
      </c>
      <c r="L5" s="40">
        <v>134169</v>
      </c>
      <c r="M5" s="26">
        <f>L5/B5</f>
        <v>1.1437424876605828</v>
      </c>
      <c r="N5" s="40">
        <v>125</v>
      </c>
      <c r="O5" s="25">
        <f>N5/B5</f>
        <v>1.0655800591610049E-3</v>
      </c>
      <c r="P5" s="39">
        <v>22745</v>
      </c>
      <c r="Q5" s="26">
        <f>P5/B5</f>
        <v>0.19389294756493644</v>
      </c>
      <c r="R5" s="39">
        <v>172481</v>
      </c>
      <c r="S5" s="27">
        <f>R5/B5</f>
        <v>1.4703385134731943</v>
      </c>
      <c r="T5" s="40">
        <v>12470</v>
      </c>
      <c r="U5" s="26">
        <f>T5/B5</f>
        <v>0.10630226670190185</v>
      </c>
      <c r="V5" s="39">
        <v>18</v>
      </c>
      <c r="W5" s="26">
        <f>V5/B5</f>
        <v>1.534435285191847E-4</v>
      </c>
    </row>
    <row r="6" spans="1:23" s="1" customFormat="1">
      <c r="A6" s="6" t="s">
        <v>50</v>
      </c>
      <c r="B6" s="5">
        <v>31000</v>
      </c>
      <c r="C6" s="17">
        <v>15</v>
      </c>
      <c r="D6" s="17">
        <v>26</v>
      </c>
      <c r="E6" s="33">
        <v>22</v>
      </c>
      <c r="F6" s="24">
        <f t="shared" si="0"/>
        <v>63</v>
      </c>
      <c r="G6" s="22">
        <f>(F6*1000)/B6</f>
        <v>2.032258064516129</v>
      </c>
      <c r="H6" s="36">
        <v>1718</v>
      </c>
      <c r="I6" s="25">
        <f>H6/B6</f>
        <v>5.5419354838709675E-2</v>
      </c>
      <c r="J6" s="39">
        <v>30398</v>
      </c>
      <c r="K6" s="26">
        <f>J6/B6</f>
        <v>0.98058064516129029</v>
      </c>
      <c r="L6" s="40">
        <v>59641</v>
      </c>
      <c r="M6" s="26">
        <f>L6/B6</f>
        <v>1.9239032258064517</v>
      </c>
      <c r="N6" s="40">
        <v>9</v>
      </c>
      <c r="O6" s="25">
        <f>N6/B6</f>
        <v>2.9032258064516127E-4</v>
      </c>
      <c r="P6" s="39">
        <v>2692</v>
      </c>
      <c r="Q6" s="26">
        <f>P6/B6</f>
        <v>8.6838709677419357E-2</v>
      </c>
      <c r="R6" s="39">
        <v>25525</v>
      </c>
      <c r="S6" s="27">
        <f>R6/B6</f>
        <v>0.82338709677419353</v>
      </c>
      <c r="T6" s="39">
        <v>379</v>
      </c>
      <c r="U6" s="26">
        <f>T6/B6</f>
        <v>1.2225806451612904E-2</v>
      </c>
      <c r="V6" s="39">
        <v>0</v>
      </c>
      <c r="W6" s="26">
        <f>V6/B6</f>
        <v>0</v>
      </c>
    </row>
    <row r="7" spans="1:23" s="1" customFormat="1" ht="30">
      <c r="A7" s="6" t="s">
        <v>65</v>
      </c>
      <c r="B7" s="5">
        <v>58856</v>
      </c>
      <c r="C7" s="17">
        <v>41</v>
      </c>
      <c r="D7" s="17">
        <v>37</v>
      </c>
      <c r="E7" s="33">
        <v>93</v>
      </c>
      <c r="F7" s="24">
        <f t="shared" si="0"/>
        <v>171</v>
      </c>
      <c r="G7" s="22">
        <f>(F7*1000)/B7</f>
        <v>2.9053962212858502</v>
      </c>
      <c r="H7" s="36">
        <v>227</v>
      </c>
      <c r="I7" s="25">
        <f>H7/B7</f>
        <v>3.8568710072040234E-3</v>
      </c>
      <c r="J7" s="39">
        <v>34005</v>
      </c>
      <c r="K7" s="26">
        <f>J7/B7</f>
        <v>0.57776607312763351</v>
      </c>
      <c r="L7" s="40">
        <v>14771</v>
      </c>
      <c r="M7" s="26">
        <f>L7/B7</f>
        <v>0.25096846540709528</v>
      </c>
      <c r="N7" s="40">
        <v>2063</v>
      </c>
      <c r="O7" s="25">
        <f>N7/B7</f>
        <v>3.5051651488378417E-2</v>
      </c>
      <c r="P7" s="39">
        <v>8</v>
      </c>
      <c r="Q7" s="26">
        <f>P7/B7</f>
        <v>1.3592496941688189E-4</v>
      </c>
      <c r="R7" s="39">
        <v>47454</v>
      </c>
      <c r="S7" s="27">
        <f>R7/B7</f>
        <v>0.80627293733858907</v>
      </c>
      <c r="T7" s="39">
        <v>8489</v>
      </c>
      <c r="U7" s="26">
        <f>T7/B7</f>
        <v>0.14423338317248879</v>
      </c>
      <c r="V7" s="39">
        <v>0</v>
      </c>
      <c r="W7" s="26">
        <f>V7/B7</f>
        <v>0</v>
      </c>
    </row>
    <row r="8" spans="1:23">
      <c r="A8" s="12" t="s">
        <v>95</v>
      </c>
      <c r="B8" s="10"/>
      <c r="C8" s="28">
        <v>30</v>
      </c>
      <c r="D8" s="10"/>
      <c r="E8" s="33">
        <v>100</v>
      </c>
      <c r="F8" s="24">
        <f t="shared" si="0"/>
        <v>130</v>
      </c>
      <c r="G8" s="17"/>
      <c r="H8" s="10"/>
      <c r="I8" s="10"/>
      <c r="J8" s="39">
        <v>84256</v>
      </c>
      <c r="K8" s="26"/>
      <c r="L8" s="40">
        <v>4</v>
      </c>
      <c r="M8" s="10"/>
      <c r="N8" s="40">
        <v>1</v>
      </c>
      <c r="O8" s="10"/>
      <c r="P8" s="39">
        <v>0</v>
      </c>
      <c r="Q8" s="10"/>
      <c r="R8" s="39">
        <v>144542</v>
      </c>
      <c r="S8" s="10"/>
      <c r="T8" s="39">
        <v>3</v>
      </c>
      <c r="U8" s="31"/>
      <c r="V8" s="39">
        <v>0</v>
      </c>
      <c r="W8" s="10"/>
    </row>
  </sheetData>
  <sortState ref="A3:W8">
    <sortCondition ref="A3"/>
  </sortState>
  <mergeCells count="1">
    <mergeCell ref="C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V3" sqref="V3:V6"/>
    </sheetView>
  </sheetViews>
  <sheetFormatPr defaultRowHeight="15"/>
  <cols>
    <col min="1" max="1" width="43.28515625" customWidth="1"/>
    <col min="2" max="2" width="17.28515625" style="2" customWidth="1"/>
    <col min="3" max="3" width="16.28515625" customWidth="1"/>
    <col min="4" max="5" width="14.5703125" customWidth="1"/>
    <col min="7" max="7" width="15" customWidth="1"/>
    <col min="9" max="9" width="16.28515625" style="13" customWidth="1"/>
    <col min="10" max="10" width="9.5703125" bestFit="1" customWidth="1"/>
    <col min="11" max="11" width="19.5703125" bestFit="1" customWidth="1"/>
    <col min="12" max="12" width="13.42578125" bestFit="1" customWidth="1"/>
    <col min="13" max="13" width="22.28515625" bestFit="1" customWidth="1"/>
    <col min="14" max="14" width="10.140625" customWidth="1"/>
    <col min="15" max="15" width="19.140625" bestFit="1" customWidth="1"/>
    <col min="16" max="16" width="11.5703125" bestFit="1" customWidth="1"/>
    <col min="17" max="17" width="24.5703125" bestFit="1" customWidth="1"/>
    <col min="18" max="18" width="15.42578125" bestFit="1" customWidth="1"/>
    <col min="19" max="19" width="27.140625" bestFit="1" customWidth="1"/>
    <col min="20" max="20" width="16" customWidth="1"/>
    <col min="21" max="21" width="19.140625" bestFit="1" customWidth="1"/>
    <col min="22" max="22" width="13.7109375" customWidth="1"/>
    <col min="23" max="23" width="25.5703125" bestFit="1" customWidth="1"/>
  </cols>
  <sheetData>
    <row r="1" spans="1:23">
      <c r="C1" s="52" t="s">
        <v>73</v>
      </c>
      <c r="D1" s="52"/>
      <c r="E1" s="52"/>
      <c r="F1" s="52"/>
    </row>
    <row r="2" spans="1:23" ht="47.25" customHeight="1">
      <c r="A2" s="17" t="s">
        <v>0</v>
      </c>
      <c r="B2" s="8" t="s">
        <v>33</v>
      </c>
      <c r="C2" s="15" t="s">
        <v>69</v>
      </c>
      <c r="D2" s="17" t="s">
        <v>70</v>
      </c>
      <c r="E2" s="33" t="s">
        <v>96</v>
      </c>
      <c r="F2" s="17" t="s">
        <v>72</v>
      </c>
      <c r="G2" s="15" t="s">
        <v>74</v>
      </c>
      <c r="H2" s="15" t="s">
        <v>77</v>
      </c>
      <c r="I2" s="38" t="s">
        <v>82</v>
      </c>
      <c r="J2" s="15" t="s">
        <v>78</v>
      </c>
      <c r="K2" s="15" t="s">
        <v>83</v>
      </c>
      <c r="L2" s="15" t="s">
        <v>79</v>
      </c>
      <c r="M2" s="15" t="s">
        <v>84</v>
      </c>
      <c r="N2" s="15" t="s">
        <v>80</v>
      </c>
      <c r="O2" s="15" t="s">
        <v>88</v>
      </c>
      <c r="P2" s="15" t="s">
        <v>81</v>
      </c>
      <c r="Q2" s="15" t="s">
        <v>85</v>
      </c>
      <c r="R2" s="15" t="s">
        <v>86</v>
      </c>
      <c r="S2" s="15" t="s">
        <v>87</v>
      </c>
      <c r="T2" s="15" t="s">
        <v>89</v>
      </c>
      <c r="U2" s="15" t="s">
        <v>90</v>
      </c>
      <c r="V2" s="15" t="s">
        <v>91</v>
      </c>
      <c r="W2" s="15" t="s">
        <v>92</v>
      </c>
    </row>
    <row r="3" spans="1:23" s="1" customFormat="1" ht="20.25" customHeight="1">
      <c r="A3" s="9" t="s">
        <v>59</v>
      </c>
      <c r="B3" s="5">
        <v>32365</v>
      </c>
      <c r="C3" s="17">
        <v>28</v>
      </c>
      <c r="D3" s="17">
        <v>30</v>
      </c>
      <c r="E3" s="33">
        <v>47</v>
      </c>
      <c r="F3" s="17">
        <f>C3+D3+E3</f>
        <v>105</v>
      </c>
      <c r="G3" s="26">
        <f>(F3*1000)/B3</f>
        <v>3.2442453267418507</v>
      </c>
      <c r="H3" s="36">
        <v>1228</v>
      </c>
      <c r="I3" s="26">
        <f>H3/B3</f>
        <v>3.7942221535609458E-2</v>
      </c>
      <c r="J3" s="39">
        <v>29712</v>
      </c>
      <c r="K3" s="26">
        <f>J3/B3</f>
        <v>0.91802873474432256</v>
      </c>
      <c r="L3" s="39">
        <v>38984</v>
      </c>
      <c r="M3" s="25">
        <f>L3/B3</f>
        <v>1.2045110458828983</v>
      </c>
      <c r="N3" s="40">
        <v>20</v>
      </c>
      <c r="O3" s="25">
        <f>N3/B3</f>
        <v>6.1795149080797157E-4</v>
      </c>
      <c r="P3" s="39">
        <v>245</v>
      </c>
      <c r="Q3" s="26">
        <f>P3/B3</f>
        <v>7.569905762397652E-3</v>
      </c>
      <c r="R3" s="39">
        <v>17287</v>
      </c>
      <c r="S3" s="26">
        <f>R3/B3</f>
        <v>0.53412637107987027</v>
      </c>
      <c r="T3" s="40">
        <v>1482</v>
      </c>
      <c r="U3" s="26">
        <f>T3/B3</f>
        <v>4.5790205468870693E-2</v>
      </c>
      <c r="V3" s="40">
        <v>3</v>
      </c>
      <c r="W3" s="26">
        <f>V3/B3</f>
        <v>9.2692723621195733E-5</v>
      </c>
    </row>
    <row r="4" spans="1:23" s="1" customFormat="1" ht="24" customHeight="1">
      <c r="A4" s="6" t="s">
        <v>58</v>
      </c>
      <c r="B4" s="5">
        <v>14440</v>
      </c>
      <c r="C4" s="17">
        <v>23</v>
      </c>
      <c r="D4" s="17">
        <v>30</v>
      </c>
      <c r="E4" s="33">
        <v>54</v>
      </c>
      <c r="F4" s="33">
        <f>C4+D4+E4</f>
        <v>107</v>
      </c>
      <c r="G4" s="26">
        <f>(F4*1000)/B4</f>
        <v>7.4099722991689747</v>
      </c>
      <c r="H4" s="36">
        <v>1217</v>
      </c>
      <c r="I4" s="26">
        <f>H4/B4</f>
        <v>8.4279778393351795E-2</v>
      </c>
      <c r="J4" s="39">
        <v>20334</v>
      </c>
      <c r="K4" s="26">
        <f>J4/B4</f>
        <v>1.4081717451523545</v>
      </c>
      <c r="L4" s="39">
        <v>90180</v>
      </c>
      <c r="M4" s="25">
        <f>L4/B4</f>
        <v>6.2451523545706369</v>
      </c>
      <c r="N4" s="40">
        <v>10</v>
      </c>
      <c r="O4" s="25">
        <f>N4/B4</f>
        <v>6.925207756232687E-4</v>
      </c>
      <c r="P4" s="39">
        <v>49424</v>
      </c>
      <c r="Q4" s="26">
        <f>P4/B4</f>
        <v>3.4227146814404432</v>
      </c>
      <c r="R4" s="39">
        <v>38867</v>
      </c>
      <c r="S4" s="26">
        <f>R4/B4</f>
        <v>2.6916204986149586</v>
      </c>
      <c r="T4" s="40">
        <v>3994</v>
      </c>
      <c r="U4" s="26">
        <f>T4/B4</f>
        <v>0.27659279778393353</v>
      </c>
      <c r="V4" s="40">
        <v>1206</v>
      </c>
      <c r="W4" s="26">
        <f>V4/B4</f>
        <v>8.351800554016621E-2</v>
      </c>
    </row>
    <row r="5" spans="1:23" s="1" customFormat="1">
      <c r="A5" s="6" t="s">
        <v>42</v>
      </c>
      <c r="B5" s="5"/>
      <c r="C5" s="17">
        <v>56</v>
      </c>
      <c r="D5" s="17">
        <v>34</v>
      </c>
      <c r="E5" s="33">
        <v>183</v>
      </c>
      <c r="F5" s="33">
        <f>C5+D5+E5</f>
        <v>273</v>
      </c>
      <c r="G5" s="26"/>
      <c r="H5" s="36">
        <v>3050</v>
      </c>
      <c r="I5" s="29"/>
      <c r="J5" s="39">
        <v>32100</v>
      </c>
      <c r="K5" s="18"/>
      <c r="L5" s="39">
        <v>62476</v>
      </c>
      <c r="M5" s="18"/>
      <c r="N5" s="40">
        <v>416</v>
      </c>
      <c r="O5" s="18"/>
      <c r="P5" s="39">
        <v>69496</v>
      </c>
      <c r="Q5" s="29"/>
      <c r="R5" s="39">
        <v>87880</v>
      </c>
      <c r="S5" s="18"/>
      <c r="T5" s="40">
        <v>6857</v>
      </c>
      <c r="U5" s="29"/>
      <c r="V5" s="40">
        <v>0</v>
      </c>
      <c r="W5" s="18"/>
    </row>
    <row r="6" spans="1:23" s="1" customFormat="1">
      <c r="A6" s="6" t="s">
        <v>60</v>
      </c>
      <c r="B6" s="5">
        <v>20870</v>
      </c>
      <c r="C6" s="17">
        <v>27</v>
      </c>
      <c r="D6" s="17">
        <v>30</v>
      </c>
      <c r="E6" s="33">
        <v>43</v>
      </c>
      <c r="F6" s="33">
        <f>C6+D6+E6</f>
        <v>100</v>
      </c>
      <c r="G6" s="26">
        <f>(F6*1000)/B6</f>
        <v>4.7915668423574509</v>
      </c>
      <c r="H6" s="36">
        <v>991</v>
      </c>
      <c r="I6" s="26">
        <f>H6/B6</f>
        <v>4.748442740776234E-2</v>
      </c>
      <c r="J6" s="39">
        <v>22931</v>
      </c>
      <c r="K6" s="26">
        <f>J6/B6</f>
        <v>1.0987541926209872</v>
      </c>
      <c r="L6" s="39">
        <v>16858</v>
      </c>
      <c r="M6" s="25">
        <f>L6/B6</f>
        <v>0.80776233828461907</v>
      </c>
      <c r="N6" s="40">
        <v>1</v>
      </c>
      <c r="O6" s="25">
        <f>N6/B6</f>
        <v>4.7915668423574511E-5</v>
      </c>
      <c r="P6" s="39">
        <v>6914</v>
      </c>
      <c r="Q6" s="26">
        <f>P6/B6</f>
        <v>0.33128893148059413</v>
      </c>
      <c r="R6" s="39">
        <v>5074</v>
      </c>
      <c r="S6" s="26">
        <f>R6/B6</f>
        <v>0.24312410158121706</v>
      </c>
      <c r="T6" s="40">
        <v>2022</v>
      </c>
      <c r="U6" s="26">
        <f>T6/B6</f>
        <v>9.688548155246765E-2</v>
      </c>
      <c r="V6" s="40">
        <v>0</v>
      </c>
      <c r="W6" s="26">
        <f>V6/B6</f>
        <v>0</v>
      </c>
    </row>
  </sheetData>
  <sortState ref="A3:W6">
    <sortCondition ref="A3"/>
  </sortState>
  <mergeCells count="1">
    <mergeCell ref="C1:F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pane xSplit="1" topLeftCell="C1" activePane="topRight" state="frozen"/>
      <selection pane="topRight" activeCell="A10" sqref="A10:XFD11"/>
    </sheetView>
  </sheetViews>
  <sheetFormatPr defaultRowHeight="15"/>
  <cols>
    <col min="1" max="1" width="58.5703125" customWidth="1"/>
    <col min="2" max="2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>
      <c r="B1" s="52" t="s">
        <v>73</v>
      </c>
      <c r="C1" s="52"/>
      <c r="D1" s="52"/>
      <c r="E1" s="52"/>
    </row>
    <row r="2" spans="1:13" s="1" customFormat="1" ht="37.5" customHeight="1">
      <c r="A2" s="17" t="s">
        <v>0</v>
      </c>
      <c r="B2" s="15" t="s">
        <v>69</v>
      </c>
      <c r="C2" s="17" t="s">
        <v>70</v>
      </c>
      <c r="D2" s="33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 ht="24.75" customHeight="1">
      <c r="A3" s="23" t="s">
        <v>66</v>
      </c>
      <c r="B3" s="37"/>
      <c r="C3" s="17">
        <v>10</v>
      </c>
      <c r="D3" s="33">
        <v>12</v>
      </c>
      <c r="E3" s="17">
        <f t="shared" ref="E3:E11" si="0">B3+C3+D3</f>
        <v>22</v>
      </c>
      <c r="F3" s="36">
        <v>1189</v>
      </c>
      <c r="G3" s="40">
        <v>0</v>
      </c>
      <c r="H3" s="39">
        <v>0</v>
      </c>
      <c r="I3" s="44">
        <v>0</v>
      </c>
      <c r="J3" s="39">
        <v>0</v>
      </c>
      <c r="K3" s="45">
        <v>0</v>
      </c>
      <c r="L3" s="39">
        <v>0</v>
      </c>
      <c r="M3" s="48">
        <v>131</v>
      </c>
    </row>
    <row r="4" spans="1:13" s="1" customFormat="1">
      <c r="A4" s="6" t="s">
        <v>35</v>
      </c>
      <c r="B4" s="17">
        <v>15</v>
      </c>
      <c r="C4" s="17">
        <v>12</v>
      </c>
      <c r="D4" s="33">
        <v>25</v>
      </c>
      <c r="E4" s="33">
        <f t="shared" si="0"/>
        <v>52</v>
      </c>
      <c r="F4" s="36">
        <v>635</v>
      </c>
      <c r="G4" s="40">
        <v>0</v>
      </c>
      <c r="H4" s="40">
        <v>31822</v>
      </c>
      <c r="I4" s="42">
        <v>170</v>
      </c>
      <c r="J4" s="40">
        <v>242</v>
      </c>
      <c r="K4" s="42">
        <v>69665</v>
      </c>
      <c r="L4" s="40">
        <v>40</v>
      </c>
      <c r="M4" s="48">
        <v>104</v>
      </c>
    </row>
    <row r="5" spans="1:13">
      <c r="A5" s="6" t="s">
        <v>64</v>
      </c>
      <c r="B5" s="17">
        <v>15</v>
      </c>
      <c r="C5" s="17">
        <v>15</v>
      </c>
      <c r="D5" s="33">
        <v>32</v>
      </c>
      <c r="E5" s="33">
        <f t="shared" si="0"/>
        <v>62</v>
      </c>
      <c r="F5" s="36">
        <v>1005</v>
      </c>
      <c r="G5" s="41">
        <v>34753</v>
      </c>
      <c r="H5" s="43">
        <v>73303</v>
      </c>
      <c r="I5" s="40">
        <v>3242</v>
      </c>
      <c r="J5" s="40">
        <v>112963</v>
      </c>
      <c r="K5" s="40">
        <v>201847</v>
      </c>
      <c r="L5" s="40">
        <v>6203</v>
      </c>
      <c r="M5" s="49">
        <v>3</v>
      </c>
    </row>
    <row r="6" spans="1:13" ht="30">
      <c r="A6" s="6" t="s">
        <v>57</v>
      </c>
      <c r="B6" s="17">
        <v>38</v>
      </c>
      <c r="C6" s="17">
        <v>15</v>
      </c>
      <c r="D6" s="33">
        <v>87</v>
      </c>
      <c r="E6" s="33">
        <f t="shared" si="0"/>
        <v>140</v>
      </c>
      <c r="F6" s="36">
        <v>302</v>
      </c>
      <c r="G6" s="42">
        <v>46626</v>
      </c>
      <c r="H6" s="42">
        <v>26124</v>
      </c>
      <c r="I6" s="40">
        <v>3575</v>
      </c>
      <c r="J6" s="40">
        <v>75</v>
      </c>
      <c r="K6" s="40">
        <v>12658</v>
      </c>
      <c r="L6" s="43">
        <v>2701</v>
      </c>
      <c r="M6" s="50">
        <v>0</v>
      </c>
    </row>
    <row r="7" spans="1:13">
      <c r="A7" s="6" t="s">
        <v>63</v>
      </c>
      <c r="B7" s="17"/>
      <c r="C7" s="17">
        <v>28</v>
      </c>
      <c r="D7" s="33">
        <v>68</v>
      </c>
      <c r="E7" s="33">
        <f t="shared" si="0"/>
        <v>96</v>
      </c>
      <c r="F7" s="36">
        <v>1337</v>
      </c>
      <c r="G7" s="40">
        <v>11509</v>
      </c>
      <c r="H7" s="40">
        <v>29274</v>
      </c>
      <c r="I7" s="40">
        <v>316</v>
      </c>
      <c r="J7" s="40">
        <v>122930</v>
      </c>
      <c r="K7" s="40">
        <v>13456</v>
      </c>
      <c r="L7" s="42">
        <v>6136</v>
      </c>
      <c r="M7" s="51">
        <v>0</v>
      </c>
    </row>
    <row r="8" spans="1:13" ht="22.5" customHeight="1">
      <c r="A8" s="6" t="s">
        <v>67</v>
      </c>
      <c r="B8" s="17"/>
      <c r="C8" s="17">
        <v>26</v>
      </c>
      <c r="D8" s="33">
        <v>11</v>
      </c>
      <c r="E8" s="33">
        <f t="shared" si="0"/>
        <v>37</v>
      </c>
      <c r="F8" s="36">
        <v>40</v>
      </c>
      <c r="G8" s="40">
        <v>0</v>
      </c>
      <c r="H8" s="39">
        <v>0</v>
      </c>
      <c r="I8" s="39">
        <v>0</v>
      </c>
      <c r="J8" s="45">
        <v>0</v>
      </c>
      <c r="K8" s="39">
        <v>0</v>
      </c>
      <c r="L8" s="39">
        <v>0</v>
      </c>
      <c r="M8" s="50">
        <v>0</v>
      </c>
    </row>
    <row r="9" spans="1:13">
      <c r="A9" s="6" t="s">
        <v>61</v>
      </c>
      <c r="B9" s="17">
        <v>30</v>
      </c>
      <c r="C9" s="17">
        <v>30</v>
      </c>
      <c r="D9" s="33">
        <v>32</v>
      </c>
      <c r="E9" s="33">
        <f t="shared" si="0"/>
        <v>92</v>
      </c>
      <c r="F9" s="36">
        <v>2638</v>
      </c>
      <c r="G9" s="40">
        <v>0</v>
      </c>
      <c r="H9" s="40">
        <v>65062</v>
      </c>
      <c r="I9" s="40">
        <v>45</v>
      </c>
      <c r="J9" s="42">
        <v>64171</v>
      </c>
      <c r="K9" s="40">
        <v>19</v>
      </c>
      <c r="L9" s="40">
        <v>19758</v>
      </c>
      <c r="M9" s="50">
        <v>0</v>
      </c>
    </row>
    <row r="10" spans="1:13" s="59" customFormat="1" ht="30">
      <c r="A10" s="58" t="s">
        <v>62</v>
      </c>
      <c r="B10" s="46"/>
      <c r="C10" s="46">
        <v>29</v>
      </c>
      <c r="D10" s="46">
        <v>49</v>
      </c>
      <c r="E10" s="46">
        <f t="shared" si="0"/>
        <v>78</v>
      </c>
      <c r="F10" s="47">
        <v>638</v>
      </c>
      <c r="G10" s="39">
        <v>22438</v>
      </c>
      <c r="H10" s="39">
        <v>28735</v>
      </c>
      <c r="I10" s="39">
        <v>23</v>
      </c>
      <c r="J10" s="39">
        <v>145</v>
      </c>
      <c r="K10" s="39">
        <v>3166</v>
      </c>
      <c r="L10" s="39">
        <v>429</v>
      </c>
      <c r="M10" s="50">
        <v>0</v>
      </c>
    </row>
    <row r="11" spans="1:13" s="59" customFormat="1" ht="30">
      <c r="A11" s="58" t="s">
        <v>34</v>
      </c>
      <c r="B11" s="46">
        <v>15</v>
      </c>
      <c r="C11" s="46">
        <v>32</v>
      </c>
      <c r="D11" s="46">
        <v>35</v>
      </c>
      <c r="E11" s="46">
        <f t="shared" si="0"/>
        <v>82</v>
      </c>
      <c r="F11" s="47">
        <v>9505</v>
      </c>
      <c r="G11" s="39">
        <v>10709</v>
      </c>
      <c r="H11" s="39">
        <v>189952</v>
      </c>
      <c r="I11" s="39">
        <v>1120</v>
      </c>
      <c r="J11" s="39">
        <v>9107</v>
      </c>
      <c r="K11" s="60">
        <v>329520</v>
      </c>
      <c r="L11" s="39">
        <v>1718</v>
      </c>
      <c r="M11" s="50">
        <v>0</v>
      </c>
    </row>
  </sheetData>
  <sortState ref="A3:M11">
    <sortCondition ref="A3"/>
  </sortState>
  <mergeCells count="1"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workbookViewId="0">
      <pane xSplit="2" ySplit="3" topLeftCell="N22" activePane="bottomRight" state="frozen"/>
      <selection pane="topRight" activeCell="C1" sqref="C1"/>
      <selection pane="bottomLeft" activeCell="A4" sqref="A4"/>
      <selection pane="bottomRight" activeCell="W4" sqref="W4:W39"/>
    </sheetView>
  </sheetViews>
  <sheetFormatPr defaultRowHeight="15"/>
  <cols>
    <col min="1" max="1" width="22.140625" customWidth="1"/>
    <col min="2" max="2" width="12.5703125" style="2" customWidth="1"/>
    <col min="3" max="3" width="10.42578125" style="2" customWidth="1"/>
    <col min="4" max="4" width="8" style="2" customWidth="1"/>
    <col min="5" max="5" width="8.140625" style="13" customWidth="1"/>
    <col min="6" max="6" width="9" style="13" customWidth="1"/>
    <col min="7" max="7" width="8.28515625" style="2" customWidth="1"/>
    <col min="8" max="8" width="15.85546875" style="2" customWidth="1"/>
    <col min="9" max="9" width="10.7109375" customWidth="1"/>
    <col min="10" max="10" width="15.85546875" style="2" customWidth="1"/>
    <col min="11" max="11" width="11.28515625" style="2" customWidth="1"/>
    <col min="12" max="12" width="19.28515625" style="2" customWidth="1"/>
    <col min="13" max="13" width="15.42578125" style="2" customWidth="1"/>
    <col min="14" max="14" width="16.28515625" style="2" customWidth="1"/>
    <col min="15" max="15" width="13.42578125" style="2" customWidth="1"/>
    <col min="16" max="16" width="18.5703125" style="2" customWidth="1"/>
    <col min="17" max="17" width="13" style="2" customWidth="1"/>
    <col min="18" max="18" width="17.140625" style="2" customWidth="1"/>
    <col min="19" max="19" width="18" style="2" customWidth="1"/>
    <col min="20" max="20" width="16.42578125" style="2" customWidth="1"/>
    <col min="21" max="21" width="15.7109375" style="2" customWidth="1"/>
    <col min="22" max="22" width="18.42578125" style="2" customWidth="1"/>
    <col min="23" max="23" width="15.28515625" style="2" customWidth="1"/>
    <col min="24" max="24" width="18.28515625" style="2" customWidth="1"/>
  </cols>
  <sheetData>
    <row r="1" spans="1:24">
      <c r="B1" s="52" t="s">
        <v>73</v>
      </c>
      <c r="C1" s="52"/>
      <c r="D1" s="52"/>
      <c r="E1" s="52"/>
      <c r="F1" s="52"/>
      <c r="G1" s="52"/>
    </row>
    <row r="2" spans="1:24" ht="34.5" customHeight="1">
      <c r="A2" s="55" t="s">
        <v>0</v>
      </c>
      <c r="B2" s="56" t="s">
        <v>94</v>
      </c>
      <c r="C2" s="16" t="s">
        <v>69</v>
      </c>
      <c r="D2" s="54" t="s">
        <v>70</v>
      </c>
      <c r="E2" s="54"/>
      <c r="F2" s="34" t="s">
        <v>96</v>
      </c>
      <c r="G2" s="52" t="s">
        <v>72</v>
      </c>
      <c r="H2" s="53" t="s">
        <v>74</v>
      </c>
      <c r="I2" s="53" t="s">
        <v>77</v>
      </c>
      <c r="J2" s="53" t="s">
        <v>82</v>
      </c>
      <c r="K2" s="53" t="s">
        <v>78</v>
      </c>
      <c r="L2" s="53" t="s">
        <v>83</v>
      </c>
      <c r="M2" s="53" t="s">
        <v>79</v>
      </c>
      <c r="N2" s="53" t="s">
        <v>84</v>
      </c>
      <c r="O2" s="53" t="s">
        <v>80</v>
      </c>
      <c r="P2" s="53" t="s">
        <v>88</v>
      </c>
      <c r="Q2" s="53" t="s">
        <v>81</v>
      </c>
      <c r="R2" s="53" t="s">
        <v>85</v>
      </c>
      <c r="S2" s="53" t="s">
        <v>86</v>
      </c>
      <c r="T2" s="53" t="s">
        <v>87</v>
      </c>
      <c r="U2" s="53" t="s">
        <v>89</v>
      </c>
      <c r="V2" s="53" t="s">
        <v>90</v>
      </c>
      <c r="W2" s="53" t="s">
        <v>91</v>
      </c>
      <c r="X2" s="53" t="s">
        <v>92</v>
      </c>
    </row>
    <row r="3" spans="1:24" ht="40.5" customHeight="1">
      <c r="A3" s="54"/>
      <c r="B3" s="57"/>
      <c r="C3" s="7" t="s">
        <v>93</v>
      </c>
      <c r="D3" s="5" t="s">
        <v>93</v>
      </c>
      <c r="E3" s="5" t="s">
        <v>71</v>
      </c>
      <c r="F3" s="33" t="s">
        <v>93</v>
      </c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s="1" customFormat="1">
      <c r="A4" s="4" t="s">
        <v>75</v>
      </c>
      <c r="B4" s="20">
        <v>11122</v>
      </c>
      <c r="C4" s="7">
        <v>10</v>
      </c>
      <c r="D4" s="14">
        <v>15</v>
      </c>
      <c r="E4" s="14">
        <v>1</v>
      </c>
      <c r="F4" s="29">
        <v>23</v>
      </c>
      <c r="G4" s="5">
        <f>C4+D4+E4+F4</f>
        <v>49</v>
      </c>
      <c r="H4" s="21">
        <f>(G4*1000)/B4</f>
        <v>4.4056824312174072</v>
      </c>
      <c r="I4" s="36">
        <v>0</v>
      </c>
      <c r="J4" s="22">
        <f>I4/B4</f>
        <v>0</v>
      </c>
      <c r="K4" s="40">
        <v>2767</v>
      </c>
      <c r="L4" s="22">
        <f>K4/B4</f>
        <v>0.24878618953425644</v>
      </c>
      <c r="M4" s="40">
        <v>0</v>
      </c>
      <c r="N4" s="22">
        <f>M4/B4</f>
        <v>0</v>
      </c>
      <c r="O4" s="39">
        <v>0</v>
      </c>
      <c r="P4" s="22">
        <f>O4/B4</f>
        <v>0</v>
      </c>
      <c r="Q4" s="39">
        <v>0</v>
      </c>
      <c r="R4" s="22">
        <f>Q4/B4</f>
        <v>0</v>
      </c>
      <c r="S4" s="40">
        <v>5598</v>
      </c>
      <c r="T4" s="22">
        <f>S4/B4</f>
        <v>0.50332673979500087</v>
      </c>
      <c r="U4" s="40">
        <v>0</v>
      </c>
      <c r="V4" s="22">
        <f>U4/B4</f>
        <v>0</v>
      </c>
      <c r="W4" s="39">
        <v>0</v>
      </c>
      <c r="X4" s="22">
        <f>W4/B4</f>
        <v>0</v>
      </c>
    </row>
    <row r="5" spans="1:24" s="1" customFormat="1">
      <c r="A5" s="6" t="s">
        <v>1</v>
      </c>
      <c r="B5" s="11">
        <v>32999</v>
      </c>
      <c r="C5" s="7">
        <v>18</v>
      </c>
      <c r="D5" s="14">
        <v>29</v>
      </c>
      <c r="E5" s="14">
        <v>4</v>
      </c>
      <c r="F5" s="29">
        <v>150</v>
      </c>
      <c r="G5" s="33">
        <f t="shared" ref="G5:G39" si="0">C5+D5+E5+F5</f>
        <v>201</v>
      </c>
      <c r="H5" s="21">
        <f t="shared" ref="H5:H39" si="1">(G5*1000)/B5</f>
        <v>6.0910936695051365</v>
      </c>
      <c r="I5" s="36">
        <v>4297</v>
      </c>
      <c r="J5" s="22">
        <f t="shared" ref="J5:J39" si="2">I5/B5</f>
        <v>0.13021606715355011</v>
      </c>
      <c r="K5" s="40">
        <v>16981</v>
      </c>
      <c r="L5" s="22">
        <f t="shared" ref="L5:L39" si="3">K5/B5</f>
        <v>0.51459135125306832</v>
      </c>
      <c r="M5" s="40">
        <v>32142</v>
      </c>
      <c r="N5" s="22">
        <f t="shared" ref="N5:N39" si="4">M5/B5</f>
        <v>0.97402951604594079</v>
      </c>
      <c r="O5" s="39">
        <v>1</v>
      </c>
      <c r="P5" s="22">
        <f t="shared" ref="P5:P39" si="5">O5/B5</f>
        <v>3.0303948604503167E-5</v>
      </c>
      <c r="Q5" s="39">
        <v>0</v>
      </c>
      <c r="R5" s="22">
        <f t="shared" ref="R5:R39" si="6">Q5/B5</f>
        <v>0</v>
      </c>
      <c r="S5" s="40">
        <v>21424</v>
      </c>
      <c r="T5" s="22">
        <f t="shared" ref="T5:T39" si="7">S5/B5</f>
        <v>0.64923179490287586</v>
      </c>
      <c r="U5" s="40">
        <v>5057</v>
      </c>
      <c r="V5" s="22">
        <f t="shared" ref="V5:V39" si="8">U5/B5</f>
        <v>0.1532470680929725</v>
      </c>
      <c r="W5" s="39">
        <v>0</v>
      </c>
      <c r="X5" s="22">
        <f t="shared" ref="X5:X39" si="9">W5/B5</f>
        <v>0</v>
      </c>
    </row>
    <row r="6" spans="1:24" s="1" customFormat="1">
      <c r="A6" s="6" t="s">
        <v>2</v>
      </c>
      <c r="B6" s="11">
        <v>5509</v>
      </c>
      <c r="C6" s="7">
        <v>5</v>
      </c>
      <c r="D6" s="14">
        <v>11</v>
      </c>
      <c r="E6" s="14"/>
      <c r="F6" s="29">
        <v>20</v>
      </c>
      <c r="G6" s="33">
        <f t="shared" si="0"/>
        <v>36</v>
      </c>
      <c r="H6" s="21">
        <f t="shared" si="1"/>
        <v>6.5347612996914144</v>
      </c>
      <c r="I6" s="36">
        <v>787</v>
      </c>
      <c r="J6" s="22">
        <f t="shared" si="2"/>
        <v>0.14285714285714285</v>
      </c>
      <c r="K6" s="40">
        <v>3663</v>
      </c>
      <c r="L6" s="22">
        <f t="shared" si="3"/>
        <v>0.66491196224360138</v>
      </c>
      <c r="M6" s="40">
        <v>17947</v>
      </c>
      <c r="N6" s="22">
        <f t="shared" si="4"/>
        <v>3.2577600290433835</v>
      </c>
      <c r="O6" s="40">
        <v>1367</v>
      </c>
      <c r="P6" s="22">
        <f t="shared" si="5"/>
        <v>0.24813940824106009</v>
      </c>
      <c r="Q6" s="39">
        <v>0</v>
      </c>
      <c r="R6" s="22">
        <f t="shared" si="6"/>
        <v>0</v>
      </c>
      <c r="S6" s="40">
        <v>4768</v>
      </c>
      <c r="T6" s="22">
        <f t="shared" si="7"/>
        <v>0.86549282991468501</v>
      </c>
      <c r="U6" s="40">
        <v>0</v>
      </c>
      <c r="V6" s="22">
        <f t="shared" si="8"/>
        <v>0</v>
      </c>
      <c r="W6" s="40">
        <v>351</v>
      </c>
      <c r="X6" s="22">
        <f t="shared" si="9"/>
        <v>6.3713922671991288E-2</v>
      </c>
    </row>
    <row r="7" spans="1:24" s="1" customFormat="1">
      <c r="A7" s="6" t="s">
        <v>15</v>
      </c>
      <c r="B7" s="11">
        <v>34723</v>
      </c>
      <c r="C7" s="7">
        <v>10</v>
      </c>
      <c r="D7" s="14">
        <v>28</v>
      </c>
      <c r="E7" s="14">
        <v>1</v>
      </c>
      <c r="F7" s="29">
        <v>112</v>
      </c>
      <c r="G7" s="33">
        <f t="shared" si="0"/>
        <v>151</v>
      </c>
      <c r="H7" s="21">
        <f t="shared" si="1"/>
        <v>4.3487025890620048</v>
      </c>
      <c r="I7" s="36">
        <v>14</v>
      </c>
      <c r="J7" s="22">
        <f t="shared" si="2"/>
        <v>4.031909685223051E-4</v>
      </c>
      <c r="K7" s="40">
        <v>13351</v>
      </c>
      <c r="L7" s="22">
        <f t="shared" si="3"/>
        <v>0.38450018719580681</v>
      </c>
      <c r="M7" s="40">
        <v>455</v>
      </c>
      <c r="N7" s="22">
        <f t="shared" si="4"/>
        <v>1.3103706476974916E-2</v>
      </c>
      <c r="O7" s="40">
        <v>330</v>
      </c>
      <c r="P7" s="22">
        <f t="shared" si="5"/>
        <v>9.5037871151686208E-3</v>
      </c>
      <c r="Q7" s="39">
        <v>2</v>
      </c>
      <c r="R7" s="22">
        <f t="shared" si="6"/>
        <v>5.759870978890073E-5</v>
      </c>
      <c r="S7" s="40">
        <v>14580</v>
      </c>
      <c r="T7" s="22">
        <f t="shared" si="7"/>
        <v>0.41989459436108634</v>
      </c>
      <c r="U7" s="40">
        <v>1</v>
      </c>
      <c r="V7" s="22">
        <f t="shared" si="8"/>
        <v>2.8799354894450365E-5</v>
      </c>
      <c r="W7" s="39">
        <v>0</v>
      </c>
      <c r="X7" s="22">
        <f t="shared" si="9"/>
        <v>0</v>
      </c>
    </row>
    <row r="8" spans="1:24" s="1" customFormat="1">
      <c r="A8" s="6" t="s">
        <v>11</v>
      </c>
      <c r="B8" s="11">
        <v>11353</v>
      </c>
      <c r="C8" s="7">
        <v>10</v>
      </c>
      <c r="D8" s="14">
        <v>22</v>
      </c>
      <c r="E8" s="14"/>
      <c r="F8" s="29">
        <v>43</v>
      </c>
      <c r="G8" s="33">
        <f t="shared" si="0"/>
        <v>75</v>
      </c>
      <c r="H8" s="21">
        <f t="shared" si="1"/>
        <v>6.6061833876508409</v>
      </c>
      <c r="I8" s="36">
        <v>1340</v>
      </c>
      <c r="J8" s="22">
        <f t="shared" si="2"/>
        <v>0.11803047652602837</v>
      </c>
      <c r="K8" s="40">
        <v>9175</v>
      </c>
      <c r="L8" s="22">
        <f t="shared" si="3"/>
        <v>0.80815643442261953</v>
      </c>
      <c r="M8" s="40">
        <v>36454</v>
      </c>
      <c r="N8" s="22">
        <f t="shared" si="4"/>
        <v>3.2109574561789835</v>
      </c>
      <c r="O8" s="40">
        <v>546</v>
      </c>
      <c r="P8" s="22">
        <f t="shared" si="5"/>
        <v>4.8093015062098121E-2</v>
      </c>
      <c r="Q8" s="39">
        <v>438</v>
      </c>
      <c r="R8" s="22">
        <f t="shared" si="6"/>
        <v>3.8580110983880915E-2</v>
      </c>
      <c r="S8" s="40">
        <v>9670</v>
      </c>
      <c r="T8" s="22">
        <f t="shared" si="7"/>
        <v>0.85175724478111514</v>
      </c>
      <c r="U8" s="40">
        <v>238</v>
      </c>
      <c r="V8" s="22">
        <f t="shared" si="8"/>
        <v>2.0963621950145336E-2</v>
      </c>
      <c r="W8" s="39">
        <v>0</v>
      </c>
      <c r="X8" s="22">
        <f t="shared" si="9"/>
        <v>0</v>
      </c>
    </row>
    <row r="9" spans="1:24" s="1" customFormat="1">
      <c r="A9" s="6" t="s">
        <v>31</v>
      </c>
      <c r="B9" s="11">
        <v>71197</v>
      </c>
      <c r="C9" s="7">
        <v>37</v>
      </c>
      <c r="D9" s="14">
        <v>33</v>
      </c>
      <c r="E9" s="14">
        <v>3</v>
      </c>
      <c r="F9" s="29">
        <v>203</v>
      </c>
      <c r="G9" s="33">
        <f t="shared" si="0"/>
        <v>276</v>
      </c>
      <c r="H9" s="21">
        <f t="shared" si="1"/>
        <v>3.8765678329143083</v>
      </c>
      <c r="I9" s="36">
        <v>1656</v>
      </c>
      <c r="J9" s="22">
        <f t="shared" si="2"/>
        <v>2.3259406997485851E-2</v>
      </c>
      <c r="K9" s="40">
        <v>52777</v>
      </c>
      <c r="L9" s="22">
        <f t="shared" si="3"/>
        <v>0.74128123375984944</v>
      </c>
      <c r="M9" s="40">
        <v>54211</v>
      </c>
      <c r="N9" s="22">
        <f t="shared" si="4"/>
        <v>0.76142253184825204</v>
      </c>
      <c r="O9" s="40">
        <v>1132</v>
      </c>
      <c r="P9" s="22">
        <f t="shared" si="5"/>
        <v>1.5899546329199266E-2</v>
      </c>
      <c r="Q9" s="39">
        <v>1717</v>
      </c>
      <c r="R9" s="22">
        <f t="shared" si="6"/>
        <v>2.4116184670702416E-2</v>
      </c>
      <c r="S9" s="40">
        <v>33684</v>
      </c>
      <c r="T9" s="22">
        <f t="shared" si="7"/>
        <v>0.47310982204306362</v>
      </c>
      <c r="U9" s="40">
        <v>3884</v>
      </c>
      <c r="V9" s="22">
        <f t="shared" si="8"/>
        <v>5.4552860373330334E-2</v>
      </c>
      <c r="W9" s="40">
        <v>108</v>
      </c>
      <c r="X9" s="22">
        <f t="shared" si="9"/>
        <v>1.5169178476621206E-3</v>
      </c>
    </row>
    <row r="10" spans="1:24" s="1" customFormat="1">
      <c r="A10" s="6" t="s">
        <v>55</v>
      </c>
      <c r="B10" s="11">
        <v>10970</v>
      </c>
      <c r="C10" s="7">
        <v>10</v>
      </c>
      <c r="D10" s="14">
        <v>16</v>
      </c>
      <c r="E10" s="14"/>
      <c r="F10" s="29">
        <v>22</v>
      </c>
      <c r="G10" s="33">
        <f t="shared" si="0"/>
        <v>48</v>
      </c>
      <c r="H10" s="21">
        <f t="shared" si="1"/>
        <v>4.3755697356426619</v>
      </c>
      <c r="I10" s="36">
        <v>438</v>
      </c>
      <c r="J10" s="22">
        <f t="shared" si="2"/>
        <v>3.9927073837739288E-2</v>
      </c>
      <c r="K10" s="40">
        <v>7861</v>
      </c>
      <c r="L10" s="22">
        <f t="shared" si="3"/>
        <v>0.71659070191431173</v>
      </c>
      <c r="M10" s="40">
        <v>14066</v>
      </c>
      <c r="N10" s="22">
        <f t="shared" si="4"/>
        <v>1.2822242479489516</v>
      </c>
      <c r="O10" s="40">
        <v>102</v>
      </c>
      <c r="P10" s="22">
        <f t="shared" si="5"/>
        <v>9.2980856882406565E-3</v>
      </c>
      <c r="Q10" s="39">
        <v>2</v>
      </c>
      <c r="R10" s="22">
        <f t="shared" si="6"/>
        <v>1.8231540565177758E-4</v>
      </c>
      <c r="S10" s="40">
        <v>5634</v>
      </c>
      <c r="T10" s="22">
        <f t="shared" si="7"/>
        <v>0.51358249772105746</v>
      </c>
      <c r="U10" s="40">
        <v>1011</v>
      </c>
      <c r="V10" s="22">
        <f t="shared" si="8"/>
        <v>9.2160437556973562E-2</v>
      </c>
      <c r="W10" s="40">
        <v>0</v>
      </c>
      <c r="X10" s="22">
        <f t="shared" si="9"/>
        <v>0</v>
      </c>
    </row>
    <row r="11" spans="1:24" s="1" customFormat="1">
      <c r="A11" s="6" t="s">
        <v>20</v>
      </c>
      <c r="B11" s="11">
        <v>4828</v>
      </c>
      <c r="C11" s="7">
        <v>8</v>
      </c>
      <c r="D11" s="14">
        <v>10</v>
      </c>
      <c r="E11" s="14">
        <v>1</v>
      </c>
      <c r="F11" s="29">
        <v>19</v>
      </c>
      <c r="G11" s="33">
        <f t="shared" si="0"/>
        <v>38</v>
      </c>
      <c r="H11" s="21">
        <f t="shared" si="1"/>
        <v>7.8707539353769675</v>
      </c>
      <c r="I11" s="36">
        <v>218</v>
      </c>
      <c r="J11" s="22">
        <f t="shared" si="2"/>
        <v>4.5153272576636289E-2</v>
      </c>
      <c r="K11" s="40">
        <v>2772</v>
      </c>
      <c r="L11" s="22">
        <f t="shared" si="3"/>
        <v>0.57415078707539358</v>
      </c>
      <c r="M11" s="40">
        <v>7902</v>
      </c>
      <c r="N11" s="22">
        <f t="shared" si="4"/>
        <v>1.6367025683512841</v>
      </c>
      <c r="O11" s="40">
        <v>22</v>
      </c>
      <c r="P11" s="22">
        <f t="shared" si="5"/>
        <v>4.5567522783761388E-3</v>
      </c>
      <c r="Q11" s="39">
        <v>0</v>
      </c>
      <c r="R11" s="22">
        <f t="shared" si="6"/>
        <v>0</v>
      </c>
      <c r="S11" s="40">
        <v>4150</v>
      </c>
      <c r="T11" s="22">
        <f t="shared" si="7"/>
        <v>0.85956917978458991</v>
      </c>
      <c r="U11" s="40">
        <v>1</v>
      </c>
      <c r="V11" s="22">
        <f t="shared" si="8"/>
        <v>2.0712510356255177E-4</v>
      </c>
      <c r="W11" s="39">
        <v>0</v>
      </c>
      <c r="X11" s="22">
        <f t="shared" si="9"/>
        <v>0</v>
      </c>
    </row>
    <row r="12" spans="1:24" s="1" customFormat="1">
      <c r="A12" s="6" t="s">
        <v>16</v>
      </c>
      <c r="B12" s="11">
        <v>13740</v>
      </c>
      <c r="C12" s="7">
        <v>10</v>
      </c>
      <c r="D12" s="14">
        <v>21</v>
      </c>
      <c r="E12" s="14">
        <v>2</v>
      </c>
      <c r="F12" s="29">
        <v>48</v>
      </c>
      <c r="G12" s="33">
        <f t="shared" si="0"/>
        <v>81</v>
      </c>
      <c r="H12" s="21">
        <f t="shared" si="1"/>
        <v>5.8951965065502181</v>
      </c>
      <c r="I12" s="36">
        <v>411</v>
      </c>
      <c r="J12" s="22">
        <f t="shared" si="2"/>
        <v>2.9912663755458514E-2</v>
      </c>
      <c r="K12" s="40">
        <v>6797</v>
      </c>
      <c r="L12" s="22">
        <f t="shared" si="3"/>
        <v>0.49468704512372635</v>
      </c>
      <c r="M12" s="40">
        <v>5959</v>
      </c>
      <c r="N12" s="22">
        <f t="shared" si="4"/>
        <v>0.43369723435225621</v>
      </c>
      <c r="O12" s="40">
        <v>47</v>
      </c>
      <c r="P12" s="22">
        <f t="shared" si="5"/>
        <v>3.4206695778748182E-3</v>
      </c>
      <c r="Q12" s="39">
        <v>0</v>
      </c>
      <c r="R12" s="22">
        <f t="shared" si="6"/>
        <v>0</v>
      </c>
      <c r="S12" s="40">
        <v>16472</v>
      </c>
      <c r="T12" s="22">
        <f t="shared" si="7"/>
        <v>1.1988355167394469</v>
      </c>
      <c r="U12" s="40">
        <v>1247</v>
      </c>
      <c r="V12" s="22">
        <f t="shared" si="8"/>
        <v>9.075691411935953E-2</v>
      </c>
      <c r="W12" s="39">
        <v>0</v>
      </c>
      <c r="X12" s="22">
        <f t="shared" si="9"/>
        <v>0</v>
      </c>
    </row>
    <row r="13" spans="1:24" s="1" customFormat="1">
      <c r="A13" s="6" t="s">
        <v>12</v>
      </c>
      <c r="B13" s="11">
        <v>16078</v>
      </c>
      <c r="C13" s="7">
        <v>10</v>
      </c>
      <c r="D13" s="14">
        <v>22</v>
      </c>
      <c r="E13" s="14">
        <v>3</v>
      </c>
      <c r="F13" s="29">
        <v>48</v>
      </c>
      <c r="G13" s="33">
        <f t="shared" si="0"/>
        <v>83</v>
      </c>
      <c r="H13" s="21">
        <f t="shared" si="1"/>
        <v>5.162333623585023</v>
      </c>
      <c r="I13" s="36">
        <v>529</v>
      </c>
      <c r="J13" s="22">
        <f t="shared" si="2"/>
        <v>3.2902102251523818E-2</v>
      </c>
      <c r="K13" s="40">
        <v>9805</v>
      </c>
      <c r="L13" s="22">
        <f t="shared" si="3"/>
        <v>0.60983953228013432</v>
      </c>
      <c r="M13" s="40">
        <v>9413</v>
      </c>
      <c r="N13" s="22">
        <f t="shared" si="4"/>
        <v>0.58545839034705804</v>
      </c>
      <c r="O13" s="40">
        <v>3447</v>
      </c>
      <c r="P13" s="22">
        <f t="shared" si="5"/>
        <v>0.21439233735539245</v>
      </c>
      <c r="Q13" s="39">
        <v>0</v>
      </c>
      <c r="R13" s="22">
        <f t="shared" si="6"/>
        <v>0</v>
      </c>
      <c r="S13" s="40">
        <v>13211</v>
      </c>
      <c r="T13" s="22">
        <f t="shared" si="7"/>
        <v>0.8216818012190571</v>
      </c>
      <c r="U13" s="40">
        <v>170</v>
      </c>
      <c r="V13" s="22">
        <f t="shared" si="8"/>
        <v>1.0573454409752457E-2</v>
      </c>
      <c r="W13" s="40">
        <v>18</v>
      </c>
      <c r="X13" s="22">
        <f t="shared" si="9"/>
        <v>1.1195422316208484E-3</v>
      </c>
    </row>
    <row r="14" spans="1:24" s="1" customFormat="1" ht="16.5" customHeight="1">
      <c r="A14" s="6" t="s">
        <v>23</v>
      </c>
      <c r="B14" s="11">
        <v>49407</v>
      </c>
      <c r="C14" s="7">
        <v>15</v>
      </c>
      <c r="D14" s="14">
        <v>65</v>
      </c>
      <c r="E14" s="14">
        <v>4</v>
      </c>
      <c r="F14" s="29">
        <v>105</v>
      </c>
      <c r="G14" s="33">
        <f t="shared" si="0"/>
        <v>189</v>
      </c>
      <c r="H14" s="21">
        <f t="shared" si="1"/>
        <v>3.8253688748557897</v>
      </c>
      <c r="I14" s="36">
        <v>9793</v>
      </c>
      <c r="J14" s="22">
        <f t="shared" si="2"/>
        <v>0.19821077984900926</v>
      </c>
      <c r="K14" s="40">
        <v>72297</v>
      </c>
      <c r="L14" s="22">
        <f t="shared" si="3"/>
        <v>1.4632946748436457</v>
      </c>
      <c r="M14" s="40">
        <v>124443</v>
      </c>
      <c r="N14" s="22">
        <f t="shared" si="4"/>
        <v>2.5187321634586191</v>
      </c>
      <c r="O14" s="40">
        <v>5346</v>
      </c>
      <c r="P14" s="22">
        <f t="shared" si="5"/>
        <v>0.10820329103163519</v>
      </c>
      <c r="Q14" s="39">
        <v>62690</v>
      </c>
      <c r="R14" s="22">
        <f t="shared" si="6"/>
        <v>1.2688485437286214</v>
      </c>
      <c r="S14" s="40">
        <v>273129</v>
      </c>
      <c r="T14" s="22">
        <f t="shared" si="7"/>
        <v>5.5281437852935822</v>
      </c>
      <c r="U14" s="40">
        <v>4151</v>
      </c>
      <c r="V14" s="22">
        <f t="shared" si="8"/>
        <v>8.4016434918129004E-2</v>
      </c>
      <c r="W14" s="40">
        <v>1757</v>
      </c>
      <c r="X14" s="22">
        <f t="shared" si="9"/>
        <v>3.5561762503289004E-2</v>
      </c>
    </row>
    <row r="15" spans="1:24" s="1" customFormat="1">
      <c r="A15" s="6" t="s">
        <v>19</v>
      </c>
      <c r="B15" s="11">
        <v>20257</v>
      </c>
      <c r="C15" s="7">
        <v>10</v>
      </c>
      <c r="D15" s="14">
        <v>26</v>
      </c>
      <c r="E15" s="14">
        <v>1</v>
      </c>
      <c r="F15" s="29">
        <v>38</v>
      </c>
      <c r="G15" s="33">
        <f t="shared" si="0"/>
        <v>75</v>
      </c>
      <c r="H15" s="21">
        <f t="shared" si="1"/>
        <v>3.7024238534827467</v>
      </c>
      <c r="I15" s="36">
        <v>303</v>
      </c>
      <c r="J15" s="22">
        <f t="shared" si="2"/>
        <v>1.4957792368070297E-2</v>
      </c>
      <c r="K15" s="40">
        <v>10119</v>
      </c>
      <c r="L15" s="22">
        <f t="shared" si="3"/>
        <v>0.49953102631189217</v>
      </c>
      <c r="M15" s="40">
        <v>5376</v>
      </c>
      <c r="N15" s="22">
        <f t="shared" si="4"/>
        <v>0.2653897418176433</v>
      </c>
      <c r="O15" s="40">
        <v>4</v>
      </c>
      <c r="P15" s="22">
        <f t="shared" si="5"/>
        <v>1.9746260551907981E-4</v>
      </c>
      <c r="Q15" s="39">
        <v>0</v>
      </c>
      <c r="R15" s="22">
        <f t="shared" si="6"/>
        <v>0</v>
      </c>
      <c r="S15" s="40">
        <v>32071</v>
      </c>
      <c r="T15" s="22">
        <f t="shared" si="7"/>
        <v>1.5832058054006022</v>
      </c>
      <c r="U15" s="40">
        <v>1</v>
      </c>
      <c r="V15" s="22">
        <f t="shared" si="8"/>
        <v>4.9365651379769953E-5</v>
      </c>
      <c r="W15" s="39">
        <v>0</v>
      </c>
      <c r="X15" s="22">
        <f t="shared" si="9"/>
        <v>0</v>
      </c>
    </row>
    <row r="16" spans="1:24" s="1" customFormat="1">
      <c r="A16" s="6" t="s">
        <v>24</v>
      </c>
      <c r="B16" s="11">
        <v>25055</v>
      </c>
      <c r="C16" s="7">
        <v>18</v>
      </c>
      <c r="D16" s="14">
        <v>24</v>
      </c>
      <c r="E16" s="14">
        <v>2</v>
      </c>
      <c r="F16" s="29">
        <v>63</v>
      </c>
      <c r="G16" s="33">
        <f t="shared" si="0"/>
        <v>107</v>
      </c>
      <c r="H16" s="21">
        <f t="shared" si="1"/>
        <v>4.2706046697266018</v>
      </c>
      <c r="I16" s="36">
        <v>2347</v>
      </c>
      <c r="J16" s="22">
        <f t="shared" si="2"/>
        <v>9.3673917381760133E-2</v>
      </c>
      <c r="K16" s="40">
        <v>17044</v>
      </c>
      <c r="L16" s="22">
        <f t="shared" si="3"/>
        <v>0.68026342047495514</v>
      </c>
      <c r="M16" s="40">
        <v>50533</v>
      </c>
      <c r="N16" s="22">
        <f t="shared" si="4"/>
        <v>2.0168828577130316</v>
      </c>
      <c r="O16" s="40">
        <v>7321</v>
      </c>
      <c r="P16" s="22">
        <f t="shared" si="5"/>
        <v>0.2921971662342846</v>
      </c>
      <c r="Q16" s="39">
        <v>1</v>
      </c>
      <c r="R16" s="22">
        <f t="shared" si="6"/>
        <v>3.9912193175014965E-5</v>
      </c>
      <c r="S16" s="40">
        <v>16042</v>
      </c>
      <c r="T16" s="22">
        <f t="shared" si="7"/>
        <v>0.64027140291359008</v>
      </c>
      <c r="U16" s="40">
        <v>1542</v>
      </c>
      <c r="V16" s="22">
        <f t="shared" si="8"/>
        <v>6.154460187587308E-2</v>
      </c>
      <c r="W16" s="40">
        <v>1</v>
      </c>
      <c r="X16" s="22">
        <f t="shared" si="9"/>
        <v>3.9912193175014965E-5</v>
      </c>
    </row>
    <row r="17" spans="1:24" s="1" customFormat="1">
      <c r="A17" s="6" t="s">
        <v>10</v>
      </c>
      <c r="B17" s="11">
        <v>7774</v>
      </c>
      <c r="C17" s="7">
        <v>8</v>
      </c>
      <c r="D17" s="14">
        <v>19</v>
      </c>
      <c r="E17" s="14">
        <v>1</v>
      </c>
      <c r="F17" s="29">
        <v>18</v>
      </c>
      <c r="G17" s="33">
        <f t="shared" si="0"/>
        <v>46</v>
      </c>
      <c r="H17" s="21">
        <f t="shared" si="1"/>
        <v>5.9171597633136095</v>
      </c>
      <c r="I17" s="36">
        <v>4</v>
      </c>
      <c r="J17" s="22">
        <f t="shared" si="2"/>
        <v>5.1453563159248783E-4</v>
      </c>
      <c r="K17" s="40">
        <v>2820</v>
      </c>
      <c r="L17" s="22">
        <f t="shared" si="3"/>
        <v>0.36274762027270391</v>
      </c>
      <c r="M17" s="40">
        <v>3</v>
      </c>
      <c r="N17" s="22">
        <f t="shared" si="4"/>
        <v>3.8590172369436584E-4</v>
      </c>
      <c r="O17" s="40">
        <v>1835</v>
      </c>
      <c r="P17" s="22">
        <f t="shared" si="5"/>
        <v>0.23604322099305378</v>
      </c>
      <c r="Q17" s="39">
        <v>0</v>
      </c>
      <c r="R17" s="22">
        <f t="shared" si="6"/>
        <v>0</v>
      </c>
      <c r="S17" s="40">
        <v>5182</v>
      </c>
      <c r="T17" s="22">
        <f t="shared" si="7"/>
        <v>0.66658091072806791</v>
      </c>
      <c r="U17" s="40">
        <v>257</v>
      </c>
      <c r="V17" s="22">
        <f t="shared" si="8"/>
        <v>3.3058914329817342E-2</v>
      </c>
      <c r="W17" s="40">
        <v>1</v>
      </c>
      <c r="X17" s="22">
        <f t="shared" si="9"/>
        <v>1.2863390789812196E-4</v>
      </c>
    </row>
    <row r="18" spans="1:24" s="1" customFormat="1">
      <c r="A18" s="6" t="s">
        <v>26</v>
      </c>
      <c r="B18" s="11">
        <v>57475</v>
      </c>
      <c r="C18" s="7">
        <v>19</v>
      </c>
      <c r="D18" s="14">
        <v>35</v>
      </c>
      <c r="E18" s="14">
        <v>3</v>
      </c>
      <c r="F18" s="29">
        <v>203</v>
      </c>
      <c r="G18" s="33">
        <f t="shared" si="0"/>
        <v>260</v>
      </c>
      <c r="H18" s="21">
        <f t="shared" si="1"/>
        <v>4.5237059591126574</v>
      </c>
      <c r="I18" s="36">
        <v>1353</v>
      </c>
      <c r="J18" s="22">
        <f t="shared" si="2"/>
        <v>2.3540669856459331E-2</v>
      </c>
      <c r="K18" s="40">
        <v>33167</v>
      </c>
      <c r="L18" s="22">
        <f t="shared" si="3"/>
        <v>0.57706829056111353</v>
      </c>
      <c r="M18" s="40">
        <v>20872</v>
      </c>
      <c r="N18" s="22">
        <f t="shared" si="4"/>
        <v>0.36314919530230533</v>
      </c>
      <c r="O18" s="40">
        <v>593</v>
      </c>
      <c r="P18" s="22">
        <f t="shared" si="5"/>
        <v>1.0317529360591561E-2</v>
      </c>
      <c r="Q18" s="39">
        <v>9592</v>
      </c>
      <c r="R18" s="22">
        <f t="shared" si="6"/>
        <v>0.16688995215311006</v>
      </c>
      <c r="S18" s="40">
        <v>30958</v>
      </c>
      <c r="T18" s="22">
        <f t="shared" si="7"/>
        <v>0.53863418877772939</v>
      </c>
      <c r="U18" s="40">
        <v>3484</v>
      </c>
      <c r="V18" s="22">
        <f t="shared" si="8"/>
        <v>6.0617659852109616E-2</v>
      </c>
      <c r="W18" s="40">
        <v>0</v>
      </c>
      <c r="X18" s="22">
        <f t="shared" si="9"/>
        <v>0</v>
      </c>
    </row>
    <row r="19" spans="1:24" s="1" customFormat="1">
      <c r="A19" s="6" t="s">
        <v>5</v>
      </c>
      <c r="B19" s="11">
        <v>82670</v>
      </c>
      <c r="C19" s="7">
        <v>30</v>
      </c>
      <c r="D19" s="14">
        <v>40</v>
      </c>
      <c r="E19" s="14">
        <v>4</v>
      </c>
      <c r="F19" s="29">
        <v>225</v>
      </c>
      <c r="G19" s="33">
        <f t="shared" si="0"/>
        <v>299</v>
      </c>
      <c r="H19" s="21">
        <f t="shared" si="1"/>
        <v>3.6167896455788071</v>
      </c>
      <c r="I19" s="36">
        <v>52</v>
      </c>
      <c r="J19" s="22">
        <f t="shared" si="2"/>
        <v>6.2900689488327088E-4</v>
      </c>
      <c r="K19" s="40">
        <v>46441</v>
      </c>
      <c r="L19" s="22">
        <f t="shared" si="3"/>
        <v>0.56176363856296119</v>
      </c>
      <c r="M19" s="40">
        <v>6780</v>
      </c>
      <c r="N19" s="22">
        <f t="shared" si="4"/>
        <v>8.2012822063626464E-2</v>
      </c>
      <c r="O19" s="40">
        <v>7261</v>
      </c>
      <c r="P19" s="22">
        <f t="shared" si="5"/>
        <v>8.7831135841296717E-2</v>
      </c>
      <c r="Q19" s="39">
        <v>2</v>
      </c>
      <c r="R19" s="22">
        <f t="shared" si="6"/>
        <v>2.4192572880125802E-5</v>
      </c>
      <c r="S19" s="40">
        <v>200351</v>
      </c>
      <c r="T19" s="22">
        <f t="shared" si="7"/>
        <v>2.4235030845530421</v>
      </c>
      <c r="U19" s="40">
        <v>1861</v>
      </c>
      <c r="V19" s="22">
        <f t="shared" si="8"/>
        <v>2.2511189064957058E-2</v>
      </c>
      <c r="W19" s="39">
        <v>0</v>
      </c>
      <c r="X19" s="22">
        <f t="shared" si="9"/>
        <v>0</v>
      </c>
    </row>
    <row r="20" spans="1:24" s="1" customFormat="1">
      <c r="A20" s="6" t="s">
        <v>18</v>
      </c>
      <c r="B20" s="11">
        <v>10386</v>
      </c>
      <c r="C20" s="7">
        <v>10</v>
      </c>
      <c r="D20" s="14">
        <v>18</v>
      </c>
      <c r="E20" s="14">
        <v>1</v>
      </c>
      <c r="F20" s="29">
        <v>22</v>
      </c>
      <c r="G20" s="33">
        <f t="shared" si="0"/>
        <v>51</v>
      </c>
      <c r="H20" s="21">
        <f t="shared" si="1"/>
        <v>4.9104563835932984</v>
      </c>
      <c r="I20" s="36">
        <v>1142</v>
      </c>
      <c r="J20" s="22">
        <f t="shared" si="2"/>
        <v>0.10995570960908915</v>
      </c>
      <c r="K20" s="40">
        <v>7600</v>
      </c>
      <c r="L20" s="22">
        <f t="shared" si="3"/>
        <v>0.73175428461390335</v>
      </c>
      <c r="M20" s="40">
        <v>20062</v>
      </c>
      <c r="N20" s="22">
        <f t="shared" si="4"/>
        <v>1.9316387444637011</v>
      </c>
      <c r="O20" s="40">
        <v>1915</v>
      </c>
      <c r="P20" s="22">
        <f t="shared" si="5"/>
        <v>0.18438282303100328</v>
      </c>
      <c r="Q20" s="39">
        <v>1484</v>
      </c>
      <c r="R20" s="22">
        <f t="shared" si="6"/>
        <v>0.1428846524167148</v>
      </c>
      <c r="S20" s="40">
        <v>7384</v>
      </c>
      <c r="T20" s="22">
        <f t="shared" si="7"/>
        <v>0.71095705757750816</v>
      </c>
      <c r="U20" s="40">
        <v>186</v>
      </c>
      <c r="V20" s="22">
        <f t="shared" si="8"/>
        <v>1.7908723281340265E-2</v>
      </c>
      <c r="W20" s="39">
        <v>0</v>
      </c>
      <c r="X20" s="22">
        <f t="shared" si="9"/>
        <v>0</v>
      </c>
    </row>
    <row r="21" spans="1:24" s="1" customFormat="1">
      <c r="A21" s="6" t="s">
        <v>9</v>
      </c>
      <c r="B21" s="11">
        <v>14161</v>
      </c>
      <c r="C21" s="7">
        <v>12</v>
      </c>
      <c r="D21" s="14">
        <v>19</v>
      </c>
      <c r="E21" s="14"/>
      <c r="F21" s="29">
        <v>22</v>
      </c>
      <c r="G21" s="33">
        <f t="shared" si="0"/>
        <v>53</v>
      </c>
      <c r="H21" s="21">
        <f t="shared" si="1"/>
        <v>3.7426735400042368</v>
      </c>
      <c r="I21" s="36">
        <v>258</v>
      </c>
      <c r="J21" s="22">
        <f t="shared" si="2"/>
        <v>1.821905232681308E-2</v>
      </c>
      <c r="K21" s="40">
        <v>6591</v>
      </c>
      <c r="L21" s="22">
        <f t="shared" si="3"/>
        <v>0.46543323211637594</v>
      </c>
      <c r="M21" s="40">
        <v>5358</v>
      </c>
      <c r="N21" s="22">
        <f t="shared" si="4"/>
        <v>0.37836310994986228</v>
      </c>
      <c r="O21" s="40">
        <v>45</v>
      </c>
      <c r="P21" s="22">
        <f t="shared" si="5"/>
        <v>3.1777416849092578E-3</v>
      </c>
      <c r="Q21" s="39">
        <v>1</v>
      </c>
      <c r="R21" s="22">
        <f t="shared" si="6"/>
        <v>7.0616481886872395E-5</v>
      </c>
      <c r="S21" s="40">
        <v>6496</v>
      </c>
      <c r="T21" s="22">
        <f t="shared" si="7"/>
        <v>0.45872466633712311</v>
      </c>
      <c r="U21" s="40">
        <v>408</v>
      </c>
      <c r="V21" s="22">
        <f t="shared" si="8"/>
        <v>2.8811524609843937E-2</v>
      </c>
      <c r="W21" s="39">
        <v>0</v>
      </c>
      <c r="X21" s="22">
        <f t="shared" si="9"/>
        <v>0</v>
      </c>
    </row>
    <row r="22" spans="1:24" s="1" customFormat="1">
      <c r="A22" s="6" t="s">
        <v>29</v>
      </c>
      <c r="B22" s="19">
        <v>27020</v>
      </c>
      <c r="C22" s="7">
        <v>10</v>
      </c>
      <c r="D22" s="14">
        <v>25</v>
      </c>
      <c r="E22" s="14">
        <v>1</v>
      </c>
      <c r="F22" s="29">
        <v>73</v>
      </c>
      <c r="G22" s="33">
        <f t="shared" si="0"/>
        <v>109</v>
      </c>
      <c r="H22" s="21">
        <f t="shared" si="1"/>
        <v>4.0340488527017024</v>
      </c>
      <c r="I22" s="36">
        <v>453</v>
      </c>
      <c r="J22" s="22">
        <f t="shared" si="2"/>
        <v>1.6765358993338267E-2</v>
      </c>
      <c r="K22" s="40">
        <v>14973</v>
      </c>
      <c r="L22" s="22">
        <f t="shared" si="3"/>
        <v>0.55414507772020727</v>
      </c>
      <c r="M22" s="40">
        <v>9795</v>
      </c>
      <c r="N22" s="22">
        <f t="shared" si="4"/>
        <v>0.36250925240562548</v>
      </c>
      <c r="O22" s="40">
        <v>127</v>
      </c>
      <c r="P22" s="22">
        <f t="shared" si="5"/>
        <v>4.7002220577350108E-3</v>
      </c>
      <c r="Q22" s="39">
        <v>5</v>
      </c>
      <c r="R22" s="22">
        <f t="shared" si="6"/>
        <v>1.850481125092524E-4</v>
      </c>
      <c r="S22" s="40">
        <v>8828</v>
      </c>
      <c r="T22" s="22">
        <f t="shared" si="7"/>
        <v>0.32672094744633606</v>
      </c>
      <c r="U22" s="40">
        <v>1187</v>
      </c>
      <c r="V22" s="22">
        <f t="shared" si="8"/>
        <v>4.3930421909696524E-2</v>
      </c>
      <c r="W22" s="40">
        <v>0</v>
      </c>
      <c r="X22" s="22">
        <f t="shared" si="9"/>
        <v>0</v>
      </c>
    </row>
    <row r="23" spans="1:24" s="1" customFormat="1">
      <c r="A23" s="6" t="s">
        <v>76</v>
      </c>
      <c r="B23" s="19">
        <v>14908</v>
      </c>
      <c r="C23" s="7">
        <v>10</v>
      </c>
      <c r="D23" s="14">
        <v>16</v>
      </c>
      <c r="E23" s="14"/>
      <c r="F23" s="29">
        <v>33</v>
      </c>
      <c r="G23" s="33">
        <f t="shared" si="0"/>
        <v>59</v>
      </c>
      <c r="H23" s="21">
        <f t="shared" si="1"/>
        <v>3.9576066541454251</v>
      </c>
      <c r="I23" s="36">
        <v>0</v>
      </c>
      <c r="J23" s="22">
        <f t="shared" si="2"/>
        <v>0</v>
      </c>
      <c r="K23" s="40">
        <v>3236</v>
      </c>
      <c r="L23" s="22">
        <f t="shared" si="3"/>
        <v>0.21706466326804399</v>
      </c>
      <c r="M23" s="40">
        <v>14</v>
      </c>
      <c r="N23" s="22">
        <f t="shared" si="4"/>
        <v>9.3909310437349076E-4</v>
      </c>
      <c r="O23" s="40">
        <v>2</v>
      </c>
      <c r="P23" s="22">
        <f t="shared" si="5"/>
        <v>1.3415615776764153E-4</v>
      </c>
      <c r="Q23" s="39">
        <v>0</v>
      </c>
      <c r="R23" s="22">
        <f t="shared" si="6"/>
        <v>0</v>
      </c>
      <c r="S23" s="40">
        <v>9822</v>
      </c>
      <c r="T23" s="22">
        <f t="shared" si="7"/>
        <v>0.65884089079688757</v>
      </c>
      <c r="U23" s="40">
        <v>0</v>
      </c>
      <c r="V23" s="22">
        <f t="shared" si="8"/>
        <v>0</v>
      </c>
      <c r="W23" s="39">
        <v>0</v>
      </c>
      <c r="X23" s="22">
        <f t="shared" si="9"/>
        <v>0</v>
      </c>
    </row>
    <row r="24" spans="1:24" s="1" customFormat="1">
      <c r="A24" s="6" t="s">
        <v>13</v>
      </c>
      <c r="B24" s="11">
        <v>4132</v>
      </c>
      <c r="C24" s="7">
        <v>5</v>
      </c>
      <c r="D24" s="14">
        <v>15</v>
      </c>
      <c r="E24" s="14"/>
      <c r="F24" s="29">
        <v>17</v>
      </c>
      <c r="G24" s="33">
        <f t="shared" si="0"/>
        <v>37</v>
      </c>
      <c r="H24" s="21">
        <f t="shared" si="1"/>
        <v>8.9545014520813169</v>
      </c>
      <c r="I24" s="36">
        <v>496</v>
      </c>
      <c r="J24" s="22">
        <f t="shared" si="2"/>
        <v>0.12003872216844143</v>
      </c>
      <c r="K24" s="40">
        <v>2931</v>
      </c>
      <c r="L24" s="22">
        <f t="shared" si="3"/>
        <v>0.70934172313649568</v>
      </c>
      <c r="M24" s="40">
        <v>6713</v>
      </c>
      <c r="N24" s="22">
        <f t="shared" si="4"/>
        <v>1.6246369796708615</v>
      </c>
      <c r="O24" s="40">
        <v>1</v>
      </c>
      <c r="P24" s="22">
        <f t="shared" si="5"/>
        <v>2.4201355275895451E-4</v>
      </c>
      <c r="Q24" s="39">
        <v>0</v>
      </c>
      <c r="R24" s="22">
        <f t="shared" si="6"/>
        <v>0</v>
      </c>
      <c r="S24" s="40">
        <v>9579</v>
      </c>
      <c r="T24" s="22">
        <f t="shared" si="7"/>
        <v>2.3182478218780251</v>
      </c>
      <c r="U24" s="40">
        <v>0</v>
      </c>
      <c r="V24" s="22">
        <f t="shared" si="8"/>
        <v>0</v>
      </c>
      <c r="W24" s="39">
        <v>0</v>
      </c>
      <c r="X24" s="22">
        <f t="shared" si="9"/>
        <v>0</v>
      </c>
    </row>
    <row r="25" spans="1:24" s="1" customFormat="1">
      <c r="A25" s="6" t="s">
        <v>3</v>
      </c>
      <c r="B25" s="11">
        <v>26154</v>
      </c>
      <c r="C25" s="7">
        <v>44</v>
      </c>
      <c r="D25" s="14">
        <v>27</v>
      </c>
      <c r="E25" s="14">
        <v>2</v>
      </c>
      <c r="F25" s="29">
        <v>38</v>
      </c>
      <c r="G25" s="33">
        <f t="shared" si="0"/>
        <v>111</v>
      </c>
      <c r="H25" s="21">
        <f t="shared" si="1"/>
        <v>4.2440926818077545</v>
      </c>
      <c r="I25" s="36">
        <v>181</v>
      </c>
      <c r="J25" s="22">
        <f t="shared" si="2"/>
        <v>6.9205475261910222E-3</v>
      </c>
      <c r="K25" s="40">
        <v>8488</v>
      </c>
      <c r="L25" s="22">
        <f t="shared" si="3"/>
        <v>0.32453926741607403</v>
      </c>
      <c r="M25" s="40">
        <v>1874</v>
      </c>
      <c r="N25" s="22">
        <f t="shared" si="4"/>
        <v>7.1652519691060637E-2</v>
      </c>
      <c r="O25" s="40">
        <v>464</v>
      </c>
      <c r="P25" s="22">
        <f t="shared" si="5"/>
        <v>1.774107211134052E-2</v>
      </c>
      <c r="Q25" s="39">
        <v>0</v>
      </c>
      <c r="R25" s="22">
        <f t="shared" si="6"/>
        <v>0</v>
      </c>
      <c r="S25" s="40">
        <v>25860</v>
      </c>
      <c r="T25" s="22">
        <f t="shared" si="7"/>
        <v>0.98875888965359027</v>
      </c>
      <c r="U25" s="40">
        <v>1347</v>
      </c>
      <c r="V25" s="22">
        <f t="shared" si="8"/>
        <v>5.1502638219775181E-2</v>
      </c>
      <c r="W25" s="39">
        <v>0</v>
      </c>
      <c r="X25" s="22">
        <f t="shared" si="9"/>
        <v>0</v>
      </c>
    </row>
    <row r="26" spans="1:24" s="1" customFormat="1">
      <c r="A26" s="6" t="s">
        <v>17</v>
      </c>
      <c r="B26" s="11">
        <v>11814</v>
      </c>
      <c r="C26" s="7">
        <v>10</v>
      </c>
      <c r="D26" s="14">
        <v>19</v>
      </c>
      <c r="E26" s="14">
        <v>2</v>
      </c>
      <c r="F26" s="29">
        <v>28</v>
      </c>
      <c r="G26" s="33">
        <f t="shared" si="0"/>
        <v>59</v>
      </c>
      <c r="H26" s="21">
        <f t="shared" si="1"/>
        <v>4.9940748264770614</v>
      </c>
      <c r="I26" s="36">
        <v>143</v>
      </c>
      <c r="J26" s="22">
        <f t="shared" si="2"/>
        <v>1.2104283054003724E-2</v>
      </c>
      <c r="K26" s="40">
        <v>4342</v>
      </c>
      <c r="L26" s="22">
        <f t="shared" si="3"/>
        <v>0.36753004909429493</v>
      </c>
      <c r="M26" s="40">
        <v>805</v>
      </c>
      <c r="N26" s="22">
        <f t="shared" si="4"/>
        <v>6.8139495513797194E-2</v>
      </c>
      <c r="O26" s="40">
        <v>2</v>
      </c>
      <c r="P26" s="22">
        <f t="shared" si="5"/>
        <v>1.6929067208396818E-4</v>
      </c>
      <c r="Q26" s="39">
        <v>0</v>
      </c>
      <c r="R26" s="22">
        <f t="shared" si="6"/>
        <v>0</v>
      </c>
      <c r="S26" s="40">
        <v>10601</v>
      </c>
      <c r="T26" s="22">
        <f t="shared" si="7"/>
        <v>0.89732520738107335</v>
      </c>
      <c r="U26" s="40">
        <v>0</v>
      </c>
      <c r="V26" s="22">
        <f t="shared" si="8"/>
        <v>0</v>
      </c>
      <c r="W26" s="39">
        <v>0</v>
      </c>
      <c r="X26" s="22">
        <f t="shared" si="9"/>
        <v>0</v>
      </c>
    </row>
    <row r="27" spans="1:24" s="1" customFormat="1">
      <c r="A27" s="6" t="s">
        <v>28</v>
      </c>
      <c r="B27" s="11">
        <v>21994</v>
      </c>
      <c r="C27" s="7">
        <v>32</v>
      </c>
      <c r="D27" s="14">
        <v>21</v>
      </c>
      <c r="E27" s="14">
        <v>1</v>
      </c>
      <c r="F27" s="29">
        <v>73</v>
      </c>
      <c r="G27" s="33">
        <f t="shared" si="0"/>
        <v>127</v>
      </c>
      <c r="H27" s="21">
        <f t="shared" si="1"/>
        <v>5.7743020823861055</v>
      </c>
      <c r="I27" s="36">
        <v>2317</v>
      </c>
      <c r="J27" s="22">
        <f t="shared" si="2"/>
        <v>0.10534691279439848</v>
      </c>
      <c r="K27" s="40">
        <v>19057</v>
      </c>
      <c r="L27" s="22">
        <f t="shared" si="3"/>
        <v>0.86646358097663001</v>
      </c>
      <c r="M27" s="40">
        <v>42802</v>
      </c>
      <c r="N27" s="22">
        <f t="shared" si="4"/>
        <v>1.9460762026007092</v>
      </c>
      <c r="O27" s="40">
        <v>5491</v>
      </c>
      <c r="P27" s="22">
        <f t="shared" si="5"/>
        <v>0.2496589979085205</v>
      </c>
      <c r="Q27" s="39">
        <v>2256</v>
      </c>
      <c r="R27" s="22">
        <f t="shared" si="6"/>
        <v>0.10257342911703192</v>
      </c>
      <c r="S27" s="40">
        <v>26885</v>
      </c>
      <c r="T27" s="22">
        <f t="shared" si="7"/>
        <v>1.2223788305901611</v>
      </c>
      <c r="U27" s="40">
        <v>3227</v>
      </c>
      <c r="V27" s="22">
        <f t="shared" si="8"/>
        <v>0.1467218332272438</v>
      </c>
      <c r="W27" s="40">
        <v>440</v>
      </c>
      <c r="X27" s="22">
        <f t="shared" si="9"/>
        <v>2.0005456033463671E-2</v>
      </c>
    </row>
    <row r="28" spans="1:24" s="1" customFormat="1">
      <c r="A28" s="6" t="s">
        <v>6</v>
      </c>
      <c r="B28" s="11">
        <v>6113</v>
      </c>
      <c r="C28" s="7">
        <v>8</v>
      </c>
      <c r="D28" s="14">
        <v>16</v>
      </c>
      <c r="E28" s="14"/>
      <c r="F28" s="29">
        <v>19</v>
      </c>
      <c r="G28" s="33">
        <f t="shared" si="0"/>
        <v>43</v>
      </c>
      <c r="H28" s="21">
        <f t="shared" si="1"/>
        <v>7.0341894323572713</v>
      </c>
      <c r="I28" s="36">
        <v>413</v>
      </c>
      <c r="J28" s="22">
        <f t="shared" si="2"/>
        <v>6.7560935710780298E-2</v>
      </c>
      <c r="K28" s="40">
        <v>4675</v>
      </c>
      <c r="L28" s="22">
        <f t="shared" si="3"/>
        <v>0.76476361851791264</v>
      </c>
      <c r="M28" s="40">
        <v>11270</v>
      </c>
      <c r="N28" s="22">
        <f t="shared" si="4"/>
        <v>1.843611974480615</v>
      </c>
      <c r="O28" s="40">
        <v>391</v>
      </c>
      <c r="P28" s="22">
        <f t="shared" si="5"/>
        <v>6.3962048094225427E-2</v>
      </c>
      <c r="Q28" s="39">
        <v>1534</v>
      </c>
      <c r="R28" s="22">
        <f t="shared" si="6"/>
        <v>0.25094061835432685</v>
      </c>
      <c r="S28" s="40">
        <v>4980</v>
      </c>
      <c r="T28" s="22">
        <f t="shared" si="7"/>
        <v>0.81465728774742352</v>
      </c>
      <c r="U28" s="40">
        <v>730</v>
      </c>
      <c r="V28" s="22">
        <f t="shared" si="8"/>
        <v>0.11941763454932112</v>
      </c>
      <c r="W28" s="39">
        <v>0</v>
      </c>
      <c r="X28" s="22">
        <f t="shared" si="9"/>
        <v>0</v>
      </c>
    </row>
    <row r="29" spans="1:24" s="1" customFormat="1">
      <c r="A29" s="6" t="s">
        <v>14</v>
      </c>
      <c r="B29" s="11">
        <v>15501</v>
      </c>
      <c r="C29" s="7">
        <v>15</v>
      </c>
      <c r="D29" s="14">
        <v>17</v>
      </c>
      <c r="E29" s="14">
        <v>2</v>
      </c>
      <c r="F29" s="29">
        <v>33</v>
      </c>
      <c r="G29" s="33">
        <f t="shared" si="0"/>
        <v>67</v>
      </c>
      <c r="H29" s="21">
        <f t="shared" si="1"/>
        <v>4.3223017869814848</v>
      </c>
      <c r="I29" s="36">
        <v>394</v>
      </c>
      <c r="J29" s="22">
        <f t="shared" si="2"/>
        <v>2.5417714986129929E-2</v>
      </c>
      <c r="K29" s="40">
        <v>7726</v>
      </c>
      <c r="L29" s="22">
        <f t="shared" si="3"/>
        <v>0.4984194568092381</v>
      </c>
      <c r="M29" s="40">
        <v>4499</v>
      </c>
      <c r="N29" s="22">
        <f t="shared" si="4"/>
        <v>0.29023933939745822</v>
      </c>
      <c r="O29" s="40">
        <v>5</v>
      </c>
      <c r="P29" s="22">
        <f t="shared" si="5"/>
        <v>3.2255983484936454E-4</v>
      </c>
      <c r="Q29" s="39">
        <v>0</v>
      </c>
      <c r="R29" s="22">
        <f t="shared" si="6"/>
        <v>0</v>
      </c>
      <c r="S29" s="40">
        <v>13846</v>
      </c>
      <c r="T29" s="22">
        <f t="shared" si="7"/>
        <v>0.89323269466486033</v>
      </c>
      <c r="U29" s="40">
        <v>66</v>
      </c>
      <c r="V29" s="22">
        <f t="shared" si="8"/>
        <v>4.2577898200116121E-3</v>
      </c>
      <c r="W29" s="40">
        <v>2</v>
      </c>
      <c r="X29" s="22">
        <f t="shared" si="9"/>
        <v>1.2902393393974583E-4</v>
      </c>
    </row>
    <row r="30" spans="1:24" s="1" customFormat="1">
      <c r="A30" s="6" t="s">
        <v>32</v>
      </c>
      <c r="B30" s="11">
        <v>71384</v>
      </c>
      <c r="C30" s="7">
        <v>44</v>
      </c>
      <c r="D30" s="14">
        <v>28</v>
      </c>
      <c r="E30" s="14">
        <v>2</v>
      </c>
      <c r="F30" s="29">
        <v>84</v>
      </c>
      <c r="G30" s="33">
        <f t="shared" si="0"/>
        <v>158</v>
      </c>
      <c r="H30" s="21">
        <f t="shared" si="1"/>
        <v>2.2133811498374985</v>
      </c>
      <c r="I30" s="36">
        <v>169</v>
      </c>
      <c r="J30" s="22">
        <f t="shared" si="2"/>
        <v>2.3674773058388436E-3</v>
      </c>
      <c r="K30" s="40">
        <v>22775</v>
      </c>
      <c r="L30" s="22">
        <f t="shared" si="3"/>
        <v>0.31904908663005715</v>
      </c>
      <c r="M30" s="40">
        <v>2387</v>
      </c>
      <c r="N30" s="22">
        <f t="shared" si="4"/>
        <v>3.3438865852291833E-2</v>
      </c>
      <c r="O30" s="40">
        <v>6</v>
      </c>
      <c r="P30" s="22">
        <f t="shared" si="5"/>
        <v>8.4052448728006278E-5</v>
      </c>
      <c r="Q30" s="39">
        <v>31</v>
      </c>
      <c r="R30" s="22">
        <f t="shared" si="6"/>
        <v>4.3427098509469912E-4</v>
      </c>
      <c r="S30" s="40">
        <v>47784</v>
      </c>
      <c r="T30" s="22">
        <f t="shared" si="7"/>
        <v>0.66939370166984202</v>
      </c>
      <c r="U30" s="40">
        <v>2530</v>
      </c>
      <c r="V30" s="22">
        <f t="shared" si="8"/>
        <v>3.5442115880309315E-2</v>
      </c>
      <c r="W30" s="39">
        <v>0</v>
      </c>
      <c r="X30" s="22">
        <f t="shared" si="9"/>
        <v>0</v>
      </c>
    </row>
    <row r="31" spans="1:24" s="1" customFormat="1">
      <c r="A31" s="6" t="s">
        <v>27</v>
      </c>
      <c r="B31" s="11">
        <v>5573</v>
      </c>
      <c r="C31" s="7">
        <v>5</v>
      </c>
      <c r="D31" s="14">
        <v>14</v>
      </c>
      <c r="E31" s="14"/>
      <c r="F31" s="29">
        <v>23</v>
      </c>
      <c r="G31" s="33">
        <f t="shared" si="0"/>
        <v>42</v>
      </c>
      <c r="H31" s="21">
        <f t="shared" si="1"/>
        <v>7.5363359052574914</v>
      </c>
      <c r="I31" s="36">
        <v>567</v>
      </c>
      <c r="J31" s="22">
        <f t="shared" si="2"/>
        <v>0.10174053472097613</v>
      </c>
      <c r="K31" s="40">
        <v>5114</v>
      </c>
      <c r="L31" s="22">
        <f t="shared" si="3"/>
        <v>0.917638614749686</v>
      </c>
      <c r="M31" s="40">
        <v>26110</v>
      </c>
      <c r="N31" s="22">
        <f t="shared" si="4"/>
        <v>4.6850888211017407</v>
      </c>
      <c r="O31" s="40">
        <v>6</v>
      </c>
      <c r="P31" s="22">
        <f t="shared" si="5"/>
        <v>1.0766194150367845E-3</v>
      </c>
      <c r="Q31" s="39">
        <v>0</v>
      </c>
      <c r="R31" s="22">
        <f t="shared" si="6"/>
        <v>0</v>
      </c>
      <c r="S31" s="40">
        <v>5198</v>
      </c>
      <c r="T31" s="22">
        <f t="shared" si="7"/>
        <v>0.93271128656020097</v>
      </c>
      <c r="U31" s="40">
        <v>0</v>
      </c>
      <c r="V31" s="22">
        <f t="shared" si="8"/>
        <v>0</v>
      </c>
      <c r="W31" s="39">
        <v>0</v>
      </c>
      <c r="X31" s="22">
        <f t="shared" si="9"/>
        <v>0</v>
      </c>
    </row>
    <row r="32" spans="1:24" s="1" customFormat="1">
      <c r="A32" s="6" t="s">
        <v>8</v>
      </c>
      <c r="B32" s="11">
        <v>11857</v>
      </c>
      <c r="C32" s="7">
        <v>10</v>
      </c>
      <c r="D32" s="14">
        <v>15</v>
      </c>
      <c r="E32" s="14">
        <v>1</v>
      </c>
      <c r="F32" s="29">
        <v>29</v>
      </c>
      <c r="G32" s="33">
        <f t="shared" si="0"/>
        <v>55</v>
      </c>
      <c r="H32" s="21">
        <f t="shared" si="1"/>
        <v>4.6386101037361893</v>
      </c>
      <c r="I32" s="36">
        <v>694</v>
      </c>
      <c r="J32" s="22">
        <f t="shared" si="2"/>
        <v>5.8530825672598465E-2</v>
      </c>
      <c r="K32" s="40">
        <v>8513</v>
      </c>
      <c r="L32" s="22">
        <f t="shared" si="3"/>
        <v>0.71797250569283966</v>
      </c>
      <c r="M32" s="40">
        <v>11612</v>
      </c>
      <c r="N32" s="22">
        <f t="shared" si="4"/>
        <v>0.97933710044699329</v>
      </c>
      <c r="O32" s="40">
        <v>152</v>
      </c>
      <c r="P32" s="22">
        <f t="shared" si="5"/>
        <v>1.2819431559416379E-2</v>
      </c>
      <c r="Q32" s="39">
        <v>3482</v>
      </c>
      <c r="R32" s="22">
        <f t="shared" si="6"/>
        <v>0.29366618874926204</v>
      </c>
      <c r="S32" s="40">
        <v>8900</v>
      </c>
      <c r="T32" s="22">
        <f t="shared" si="7"/>
        <v>0.75061145315003797</v>
      </c>
      <c r="U32" s="40">
        <v>789</v>
      </c>
      <c r="V32" s="22">
        <f t="shared" si="8"/>
        <v>6.6542970397233697E-2</v>
      </c>
      <c r="W32" s="39">
        <v>0</v>
      </c>
      <c r="X32" s="22">
        <f t="shared" si="9"/>
        <v>0</v>
      </c>
    </row>
    <row r="33" spans="1:24" s="1" customFormat="1">
      <c r="A33" s="6" t="s">
        <v>25</v>
      </c>
      <c r="B33" s="11">
        <v>8151</v>
      </c>
      <c r="C33" s="5">
        <v>10</v>
      </c>
      <c r="D33" s="14">
        <v>11</v>
      </c>
      <c r="E33" s="14">
        <v>1</v>
      </c>
      <c r="F33" s="29">
        <v>16</v>
      </c>
      <c r="G33" s="33">
        <f t="shared" si="0"/>
        <v>38</v>
      </c>
      <c r="H33" s="21">
        <f t="shared" si="1"/>
        <v>4.6620046620046622</v>
      </c>
      <c r="I33" s="36">
        <v>72</v>
      </c>
      <c r="J33" s="22">
        <f t="shared" si="2"/>
        <v>8.8332719911667287E-3</v>
      </c>
      <c r="K33" s="40">
        <v>6143</v>
      </c>
      <c r="L33" s="22">
        <f t="shared" si="3"/>
        <v>0.75364985891301683</v>
      </c>
      <c r="M33" s="40">
        <v>272</v>
      </c>
      <c r="N33" s="22">
        <f t="shared" si="4"/>
        <v>3.3370138633296527E-2</v>
      </c>
      <c r="O33" s="40">
        <v>34</v>
      </c>
      <c r="P33" s="22">
        <f t="shared" si="5"/>
        <v>4.1712673291620659E-3</v>
      </c>
      <c r="Q33" s="39">
        <v>0</v>
      </c>
      <c r="R33" s="22">
        <f t="shared" si="6"/>
        <v>0</v>
      </c>
      <c r="S33" s="40">
        <v>7010</v>
      </c>
      <c r="T33" s="22">
        <f t="shared" si="7"/>
        <v>0.86001717580664949</v>
      </c>
      <c r="U33" s="40">
        <v>0</v>
      </c>
      <c r="V33" s="22">
        <f t="shared" si="8"/>
        <v>0</v>
      </c>
      <c r="W33" s="39">
        <v>0</v>
      </c>
      <c r="X33" s="22">
        <f t="shared" si="9"/>
        <v>0</v>
      </c>
    </row>
    <row r="34" spans="1:24" s="1" customFormat="1">
      <c r="A34" s="6" t="s">
        <v>22</v>
      </c>
      <c r="B34" s="11">
        <v>11231</v>
      </c>
      <c r="C34" s="5">
        <v>10</v>
      </c>
      <c r="D34" s="14">
        <v>14</v>
      </c>
      <c r="E34" s="14"/>
      <c r="F34" s="29">
        <v>33</v>
      </c>
      <c r="G34" s="33">
        <f t="shared" si="0"/>
        <v>57</v>
      </c>
      <c r="H34" s="21">
        <f t="shared" si="1"/>
        <v>5.0752381800373962</v>
      </c>
      <c r="I34" s="36">
        <v>1148</v>
      </c>
      <c r="J34" s="22">
        <f t="shared" si="2"/>
        <v>0.1022170777312795</v>
      </c>
      <c r="K34" s="40">
        <v>7498</v>
      </c>
      <c r="L34" s="22">
        <f t="shared" si="3"/>
        <v>0.66761641884070877</v>
      </c>
      <c r="M34" s="40">
        <v>36520</v>
      </c>
      <c r="N34" s="22">
        <f t="shared" si="4"/>
        <v>3.2517140058765914</v>
      </c>
      <c r="O34" s="40">
        <v>56</v>
      </c>
      <c r="P34" s="22">
        <f t="shared" si="5"/>
        <v>4.9861989137209512E-3</v>
      </c>
      <c r="Q34" s="39">
        <v>1</v>
      </c>
      <c r="R34" s="22">
        <f t="shared" si="6"/>
        <v>8.9039266316445553E-5</v>
      </c>
      <c r="S34" s="40">
        <v>4975</v>
      </c>
      <c r="T34" s="22">
        <f t="shared" si="7"/>
        <v>0.44297034992431661</v>
      </c>
      <c r="U34" s="40">
        <v>1344</v>
      </c>
      <c r="V34" s="22">
        <f t="shared" si="8"/>
        <v>0.11966877392930282</v>
      </c>
      <c r="W34" s="39">
        <v>0</v>
      </c>
      <c r="X34" s="22">
        <f t="shared" si="9"/>
        <v>0</v>
      </c>
    </row>
    <row r="35" spans="1:24" s="1" customFormat="1">
      <c r="A35" s="6" t="s">
        <v>30</v>
      </c>
      <c r="B35" s="11">
        <v>23093</v>
      </c>
      <c r="C35" s="5">
        <v>10</v>
      </c>
      <c r="D35" s="14">
        <v>22</v>
      </c>
      <c r="E35" s="14">
        <v>3</v>
      </c>
      <c r="F35" s="29">
        <v>15</v>
      </c>
      <c r="G35" s="33">
        <f t="shared" si="0"/>
        <v>50</v>
      </c>
      <c r="H35" s="21">
        <f t="shared" si="1"/>
        <v>2.1651582730697614</v>
      </c>
      <c r="I35" s="36">
        <v>509</v>
      </c>
      <c r="J35" s="22">
        <f t="shared" si="2"/>
        <v>2.204131121985017E-2</v>
      </c>
      <c r="K35" s="40">
        <v>13285</v>
      </c>
      <c r="L35" s="22">
        <f t="shared" si="3"/>
        <v>0.57528255315463561</v>
      </c>
      <c r="M35" s="40">
        <v>18487</v>
      </c>
      <c r="N35" s="22">
        <f t="shared" si="4"/>
        <v>0.80054561988481354</v>
      </c>
      <c r="O35" s="40">
        <v>1091</v>
      </c>
      <c r="P35" s="22">
        <f t="shared" si="5"/>
        <v>4.7243753518382191E-2</v>
      </c>
      <c r="Q35" s="39">
        <v>0</v>
      </c>
      <c r="R35" s="22">
        <f t="shared" si="6"/>
        <v>0</v>
      </c>
      <c r="S35" s="40">
        <v>20919</v>
      </c>
      <c r="T35" s="22">
        <f t="shared" si="7"/>
        <v>0.90585891828692677</v>
      </c>
      <c r="U35" s="40">
        <v>988</v>
      </c>
      <c r="V35" s="22">
        <f t="shared" si="8"/>
        <v>4.2783527475858486E-2</v>
      </c>
      <c r="W35" s="39">
        <v>0</v>
      </c>
      <c r="X35" s="22">
        <f t="shared" si="9"/>
        <v>0</v>
      </c>
    </row>
    <row r="36" spans="1:24" s="1" customFormat="1">
      <c r="A36" s="6" t="s">
        <v>4</v>
      </c>
      <c r="B36" s="11">
        <v>68118</v>
      </c>
      <c r="C36" s="7">
        <v>31</v>
      </c>
      <c r="D36" s="14">
        <v>35</v>
      </c>
      <c r="E36" s="14">
        <v>2</v>
      </c>
      <c r="F36" s="29">
        <v>123</v>
      </c>
      <c r="G36" s="33">
        <f t="shared" si="0"/>
        <v>191</v>
      </c>
      <c r="H36" s="21">
        <f t="shared" si="1"/>
        <v>2.8039578378695791</v>
      </c>
      <c r="I36" s="36">
        <v>2600</v>
      </c>
      <c r="J36" s="22">
        <f t="shared" si="2"/>
        <v>3.8169059573093751E-2</v>
      </c>
      <c r="K36" s="40">
        <v>35614</v>
      </c>
      <c r="L36" s="22">
        <f t="shared" si="3"/>
        <v>0.52282803370621567</v>
      </c>
      <c r="M36" s="40">
        <v>45900</v>
      </c>
      <c r="N36" s="22">
        <f t="shared" si="4"/>
        <v>0.67383070554038582</v>
      </c>
      <c r="O36" s="40">
        <v>5140</v>
      </c>
      <c r="P36" s="22">
        <f t="shared" si="5"/>
        <v>7.5457294694500715E-2</v>
      </c>
      <c r="Q36" s="39">
        <v>3992</v>
      </c>
      <c r="R36" s="22">
        <f t="shared" si="6"/>
        <v>5.8604186852227021E-2</v>
      </c>
      <c r="S36" s="40">
        <v>28338</v>
      </c>
      <c r="T36" s="22">
        <f t="shared" si="7"/>
        <v>0.41601338853166564</v>
      </c>
      <c r="U36" s="40">
        <v>9203</v>
      </c>
      <c r="V36" s="22">
        <f t="shared" si="8"/>
        <v>0.13510379048122376</v>
      </c>
      <c r="W36" s="40">
        <v>6</v>
      </c>
      <c r="X36" s="22">
        <f t="shared" si="9"/>
        <v>8.8082445168677882E-5</v>
      </c>
    </row>
    <row r="37" spans="1:24">
      <c r="A37" s="6" t="s">
        <v>7</v>
      </c>
      <c r="B37" s="19">
        <v>18451</v>
      </c>
      <c r="C37" s="5">
        <v>10</v>
      </c>
      <c r="D37" s="5">
        <v>18</v>
      </c>
      <c r="E37" s="14">
        <v>1</v>
      </c>
      <c r="F37" s="29">
        <v>31</v>
      </c>
      <c r="G37" s="33">
        <f t="shared" si="0"/>
        <v>60</v>
      </c>
      <c r="H37" s="21">
        <f t="shared" si="1"/>
        <v>3.2518562679529563</v>
      </c>
      <c r="I37" s="36">
        <v>54</v>
      </c>
      <c r="J37" s="22">
        <f t="shared" si="2"/>
        <v>2.926670641157661E-3</v>
      </c>
      <c r="K37" s="40">
        <v>3843</v>
      </c>
      <c r="L37" s="22">
        <f t="shared" si="3"/>
        <v>0.20828139396238687</v>
      </c>
      <c r="M37" s="40">
        <v>267</v>
      </c>
      <c r="N37" s="22">
        <f t="shared" si="4"/>
        <v>1.4470760392390656E-2</v>
      </c>
      <c r="O37" s="40">
        <v>2</v>
      </c>
      <c r="P37" s="22">
        <f t="shared" si="5"/>
        <v>1.0839520893176522E-4</v>
      </c>
      <c r="Q37" s="39">
        <v>0</v>
      </c>
      <c r="R37" s="22">
        <f t="shared" si="6"/>
        <v>0</v>
      </c>
      <c r="S37" s="40">
        <v>10180</v>
      </c>
      <c r="T37" s="22">
        <f t="shared" si="7"/>
        <v>0.55173161346268496</v>
      </c>
      <c r="U37" s="40">
        <v>0</v>
      </c>
      <c r="V37" s="22">
        <f t="shared" si="8"/>
        <v>0</v>
      </c>
      <c r="W37" s="39">
        <v>0</v>
      </c>
      <c r="X37" s="22">
        <f t="shared" si="9"/>
        <v>0</v>
      </c>
    </row>
    <row r="38" spans="1:24">
      <c r="A38" s="6" t="s">
        <v>21</v>
      </c>
      <c r="B38" s="19">
        <v>8092</v>
      </c>
      <c r="C38" s="5">
        <v>8</v>
      </c>
      <c r="D38" s="5">
        <v>14</v>
      </c>
      <c r="E38" s="14">
        <v>1</v>
      </c>
      <c r="F38" s="29">
        <v>17</v>
      </c>
      <c r="G38" s="33">
        <f t="shared" si="0"/>
        <v>40</v>
      </c>
      <c r="H38" s="21">
        <f t="shared" si="1"/>
        <v>4.9431537320810675</v>
      </c>
      <c r="I38" s="36">
        <v>603</v>
      </c>
      <c r="J38" s="22">
        <f t="shared" si="2"/>
        <v>7.4518042511122096E-2</v>
      </c>
      <c r="K38" s="40">
        <v>4571</v>
      </c>
      <c r="L38" s="22">
        <f t="shared" si="3"/>
        <v>0.56487889273356406</v>
      </c>
      <c r="M38" s="40">
        <v>11133</v>
      </c>
      <c r="N38" s="22">
        <f t="shared" si="4"/>
        <v>1.3758032624814631</v>
      </c>
      <c r="O38" s="40">
        <v>986</v>
      </c>
      <c r="P38" s="22">
        <f t="shared" si="5"/>
        <v>0.12184873949579832</v>
      </c>
      <c r="Q38" s="39">
        <v>0</v>
      </c>
      <c r="R38" s="22">
        <f t="shared" si="6"/>
        <v>0</v>
      </c>
      <c r="S38" s="40">
        <v>4155</v>
      </c>
      <c r="T38" s="22">
        <f t="shared" si="7"/>
        <v>0.51347009391992093</v>
      </c>
      <c r="U38" s="40">
        <v>704</v>
      </c>
      <c r="V38" s="22">
        <f t="shared" si="8"/>
        <v>8.6999505684626791E-2</v>
      </c>
      <c r="W38" s="39">
        <v>0</v>
      </c>
      <c r="X38" s="22">
        <f t="shared" si="9"/>
        <v>0</v>
      </c>
    </row>
    <row r="39" spans="1:24">
      <c r="A39" s="6" t="s">
        <v>56</v>
      </c>
      <c r="B39" s="5">
        <v>4713</v>
      </c>
      <c r="C39" s="5">
        <v>6</v>
      </c>
      <c r="D39" s="5">
        <v>9</v>
      </c>
      <c r="E39" s="14"/>
      <c r="F39" s="29">
        <v>9</v>
      </c>
      <c r="G39" s="33">
        <f t="shared" si="0"/>
        <v>24</v>
      </c>
      <c r="H39" s="21">
        <f t="shared" si="1"/>
        <v>5.0922978994271162</v>
      </c>
      <c r="I39" s="36">
        <v>68</v>
      </c>
      <c r="J39" s="22">
        <f t="shared" si="2"/>
        <v>1.4428177381710164E-2</v>
      </c>
      <c r="K39" s="40">
        <v>3707</v>
      </c>
      <c r="L39" s="22">
        <f t="shared" si="3"/>
        <v>0.78654784638234665</v>
      </c>
      <c r="M39" s="40">
        <v>16223</v>
      </c>
      <c r="N39" s="22">
        <f t="shared" si="4"/>
        <v>3.4421812009335881</v>
      </c>
      <c r="O39" s="40">
        <v>3</v>
      </c>
      <c r="P39" s="22">
        <f t="shared" si="5"/>
        <v>6.3653723742838951E-4</v>
      </c>
      <c r="Q39" s="39">
        <v>1</v>
      </c>
      <c r="R39" s="22">
        <f t="shared" si="6"/>
        <v>2.1217907914279651E-4</v>
      </c>
      <c r="S39" s="40">
        <v>4094</v>
      </c>
      <c r="T39" s="22">
        <f t="shared" si="7"/>
        <v>0.86866115001060895</v>
      </c>
      <c r="U39" s="40">
        <v>0</v>
      </c>
      <c r="V39" s="22">
        <f t="shared" si="8"/>
        <v>0</v>
      </c>
      <c r="W39" s="39">
        <v>0</v>
      </c>
      <c r="X39" s="22">
        <f t="shared" si="9"/>
        <v>0</v>
      </c>
    </row>
    <row r="40" spans="1:24">
      <c r="I40" s="35"/>
    </row>
  </sheetData>
  <sortState ref="A4:B41">
    <sortCondition ref="A4"/>
  </sortState>
  <mergeCells count="22">
    <mergeCell ref="D2:E2"/>
    <mergeCell ref="A2:A3"/>
    <mergeCell ref="B2:B3"/>
    <mergeCell ref="G2:G3"/>
    <mergeCell ref="B1:G1"/>
    <mergeCell ref="N2:N3"/>
    <mergeCell ref="H2:H3"/>
    <mergeCell ref="I2:I3"/>
    <mergeCell ref="J2:J3"/>
    <mergeCell ref="K2:K3"/>
    <mergeCell ref="L2:L3"/>
    <mergeCell ref="M2:M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conditionalFormatting sqref="B35:B36 B21">
    <cfRule type="containsText" dxfId="8" priority="12" operator="containsText" text="н*д">
      <formula>NOT(ISERROR(SEARCH("н*д",B21)))</formula>
    </cfRule>
  </conditionalFormatting>
  <conditionalFormatting sqref="B35:B36 B21">
    <cfRule type="containsText" dxfId="7" priority="11" operator="containsText" text="н*д">
      <formula>NOT(ISERROR(SEARCH("н*д",B21)))</formula>
    </cfRule>
  </conditionalFormatting>
  <conditionalFormatting sqref="B35:B36 B21">
    <cfRule type="expression" dxfId="6" priority="10">
      <formula>(#REF!+#REF!)&lt;&gt;B21</formula>
    </cfRule>
  </conditionalFormatting>
  <conditionalFormatting sqref="S35:S36 S21">
    <cfRule type="containsText" dxfId="5" priority="6" operator="containsText" text="н*д">
      <formula>NOT(ISERROR(SEARCH("н*д",S21)))</formula>
    </cfRule>
  </conditionalFormatting>
  <conditionalFormatting sqref="S35:S36 S21">
    <cfRule type="containsText" dxfId="4" priority="5" operator="containsText" text="н*д">
      <formula>NOT(ISERROR(SEARCH("н*д",S21)))</formula>
    </cfRule>
  </conditionalFormatting>
  <conditionalFormatting sqref="S35:S36 S21">
    <cfRule type="expression" dxfId="3" priority="4">
      <formula>(#REF!+#REF!)&lt;&gt;S21</formula>
    </cfRule>
  </conditionalFormatting>
  <conditionalFormatting sqref="S35:S36 S21">
    <cfRule type="containsText" dxfId="2" priority="3" operator="containsText" text="н*д">
      <formula>NOT(ISERROR(SEARCH("н*д",S21)))</formula>
    </cfRule>
  </conditionalFormatting>
  <conditionalFormatting sqref="S35:S36 S21">
    <cfRule type="containsText" dxfId="1" priority="2" operator="containsText" text="н*д">
      <formula>NOT(ISERROR(SEARCH("н*д",S21)))</formula>
    </cfRule>
  </conditionalFormatting>
  <conditionalFormatting sqref="S35:S36 S21">
    <cfRule type="expression" dxfId="0" priority="1">
      <formula>(#REF!+#REF!)&lt;&gt;S21</formula>
    </cfRule>
  </conditionalFormatting>
  <pageMargins left="0.7" right="0.7" top="0.75" bottom="0.75" header="0.3" footer="0.3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pane xSplit="1" topLeftCell="B1" activePane="topRight" state="frozen"/>
      <selection pane="topRight" activeCell="M3" sqref="M3:M13"/>
    </sheetView>
  </sheetViews>
  <sheetFormatPr defaultRowHeight="15"/>
  <cols>
    <col min="1" max="1" width="44" customWidth="1"/>
    <col min="2" max="2" width="8.140625" style="2" customWidth="1"/>
    <col min="3" max="3" width="10.28515625" customWidth="1"/>
    <col min="4" max="4" width="10.42578125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>
      <c r="B1" s="52" t="s">
        <v>73</v>
      </c>
      <c r="C1" s="52"/>
      <c r="D1" s="52"/>
      <c r="E1" s="52"/>
    </row>
    <row r="2" spans="1:13" ht="39" customHeight="1">
      <c r="A2" s="17" t="s">
        <v>0</v>
      </c>
      <c r="B2" s="15" t="s">
        <v>69</v>
      </c>
      <c r="C2" s="17" t="s">
        <v>70</v>
      </c>
      <c r="D2" s="33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>
      <c r="A3" s="12" t="s">
        <v>68</v>
      </c>
      <c r="B3" s="5"/>
      <c r="C3" s="5">
        <v>7</v>
      </c>
      <c r="D3" s="33">
        <v>2</v>
      </c>
      <c r="E3" s="17">
        <f t="shared" ref="E3:E13" si="0">B3+C3+D3</f>
        <v>9</v>
      </c>
      <c r="F3" s="36">
        <v>547</v>
      </c>
      <c r="G3" s="40">
        <v>20609</v>
      </c>
      <c r="H3" s="40">
        <v>9848</v>
      </c>
      <c r="I3" s="40">
        <v>0</v>
      </c>
      <c r="J3" s="39">
        <v>0</v>
      </c>
      <c r="K3" s="39">
        <v>0</v>
      </c>
      <c r="L3" s="30">
        <v>0</v>
      </c>
      <c r="M3" s="40">
        <v>0</v>
      </c>
    </row>
    <row r="4" spans="1:13" s="1" customFormat="1">
      <c r="A4" s="6" t="s">
        <v>46</v>
      </c>
      <c r="B4" s="5"/>
      <c r="C4" s="5">
        <v>15</v>
      </c>
      <c r="D4" s="33">
        <v>7</v>
      </c>
      <c r="E4" s="33">
        <f t="shared" si="0"/>
        <v>22</v>
      </c>
      <c r="F4" s="36">
        <v>560</v>
      </c>
      <c r="G4" s="40">
        <v>4213</v>
      </c>
      <c r="H4" s="40">
        <v>12335</v>
      </c>
      <c r="I4" s="40">
        <v>2</v>
      </c>
      <c r="J4" s="39">
        <v>0</v>
      </c>
      <c r="K4" s="40">
        <v>3833</v>
      </c>
      <c r="L4" s="30">
        <v>0</v>
      </c>
      <c r="M4" s="40">
        <v>1217</v>
      </c>
    </row>
    <row r="5" spans="1:13" s="1" customFormat="1">
      <c r="A5" s="6" t="s">
        <v>43</v>
      </c>
      <c r="B5" s="5"/>
      <c r="C5" s="5">
        <v>7</v>
      </c>
      <c r="D5" s="33">
        <v>5</v>
      </c>
      <c r="E5" s="33">
        <f t="shared" si="0"/>
        <v>12</v>
      </c>
      <c r="F5" s="36">
        <v>252</v>
      </c>
      <c r="G5" s="40">
        <v>20262</v>
      </c>
      <c r="H5" s="40">
        <v>1196</v>
      </c>
      <c r="I5" s="40">
        <v>2</v>
      </c>
      <c r="J5" s="39">
        <v>0</v>
      </c>
      <c r="K5" s="40">
        <v>1245</v>
      </c>
      <c r="L5" s="30">
        <v>0</v>
      </c>
      <c r="M5" s="40">
        <v>1182</v>
      </c>
    </row>
    <row r="6" spans="1:13" s="1" customFormat="1">
      <c r="A6" s="6" t="s">
        <v>36</v>
      </c>
      <c r="B6" s="5"/>
      <c r="C6" s="5">
        <v>7</v>
      </c>
      <c r="D6" s="33">
        <v>7</v>
      </c>
      <c r="E6" s="33">
        <f t="shared" si="0"/>
        <v>14</v>
      </c>
      <c r="F6" s="36">
        <v>179</v>
      </c>
      <c r="G6" s="40">
        <v>1165</v>
      </c>
      <c r="H6" s="40">
        <v>0</v>
      </c>
      <c r="I6" s="40">
        <v>0</v>
      </c>
      <c r="J6" s="39">
        <v>0</v>
      </c>
      <c r="K6" s="39">
        <v>0</v>
      </c>
      <c r="L6" s="30">
        <v>0</v>
      </c>
      <c r="M6" s="39">
        <v>0</v>
      </c>
    </row>
    <row r="7" spans="1:13" s="1" customFormat="1">
      <c r="A7" s="6" t="s">
        <v>37</v>
      </c>
      <c r="B7" s="5"/>
      <c r="C7" s="5">
        <v>7</v>
      </c>
      <c r="D7" s="33">
        <v>16</v>
      </c>
      <c r="E7" s="33">
        <f t="shared" si="0"/>
        <v>23</v>
      </c>
      <c r="F7" s="36">
        <v>3573</v>
      </c>
      <c r="G7" s="40">
        <v>0</v>
      </c>
      <c r="H7" s="40">
        <v>48164</v>
      </c>
      <c r="I7" s="40">
        <v>18</v>
      </c>
      <c r="J7" s="39">
        <v>0</v>
      </c>
      <c r="K7" s="40">
        <v>70348</v>
      </c>
      <c r="L7" s="30">
        <v>0</v>
      </c>
      <c r="M7" s="40">
        <v>51948</v>
      </c>
    </row>
    <row r="8" spans="1:13" s="1" customFormat="1">
      <c r="A8" s="6" t="s">
        <v>39</v>
      </c>
      <c r="B8" s="5"/>
      <c r="C8" s="5">
        <v>11</v>
      </c>
      <c r="D8" s="33">
        <v>13</v>
      </c>
      <c r="E8" s="33">
        <f t="shared" si="0"/>
        <v>24</v>
      </c>
      <c r="F8" s="36">
        <v>3019</v>
      </c>
      <c r="G8" s="40">
        <v>12526</v>
      </c>
      <c r="H8" s="40">
        <v>52527</v>
      </c>
      <c r="I8" s="40">
        <v>34</v>
      </c>
      <c r="J8" s="39">
        <v>0</v>
      </c>
      <c r="K8" s="40">
        <v>60668</v>
      </c>
      <c r="L8" s="30">
        <v>0</v>
      </c>
      <c r="M8" s="40">
        <v>50675</v>
      </c>
    </row>
    <row r="9" spans="1:13" s="1" customFormat="1">
      <c r="A9" s="6" t="s">
        <v>40</v>
      </c>
      <c r="B9" s="5"/>
      <c r="C9" s="5">
        <v>11</v>
      </c>
      <c r="D9" s="33">
        <v>7</v>
      </c>
      <c r="E9" s="33">
        <f t="shared" si="0"/>
        <v>18</v>
      </c>
      <c r="F9" s="36">
        <v>600</v>
      </c>
      <c r="G9" s="40">
        <v>16395</v>
      </c>
      <c r="H9" s="40">
        <v>7742</v>
      </c>
      <c r="I9" s="40">
        <v>1</v>
      </c>
      <c r="J9" s="39">
        <v>0</v>
      </c>
      <c r="K9" s="40">
        <v>6107</v>
      </c>
      <c r="L9" s="30">
        <v>0</v>
      </c>
      <c r="M9" s="40">
        <v>6445</v>
      </c>
    </row>
    <row r="10" spans="1:13" s="1" customFormat="1">
      <c r="A10" s="6" t="s">
        <v>41</v>
      </c>
      <c r="B10" s="5"/>
      <c r="C10" s="5">
        <v>11</v>
      </c>
      <c r="D10" s="33">
        <v>2</v>
      </c>
      <c r="E10" s="33">
        <f t="shared" si="0"/>
        <v>13</v>
      </c>
      <c r="F10" s="36">
        <v>3362</v>
      </c>
      <c r="G10" s="40">
        <v>5628</v>
      </c>
      <c r="H10" s="40">
        <v>57998</v>
      </c>
      <c r="I10" s="40">
        <v>148</v>
      </c>
      <c r="J10" s="39">
        <v>0</v>
      </c>
      <c r="K10" s="40">
        <v>54592</v>
      </c>
      <c r="L10" s="30">
        <v>0</v>
      </c>
      <c r="M10" s="40">
        <v>36913</v>
      </c>
    </row>
    <row r="11" spans="1:13">
      <c r="A11" s="6" t="s">
        <v>38</v>
      </c>
      <c r="B11" s="5"/>
      <c r="C11" s="5">
        <v>7</v>
      </c>
      <c r="D11" s="33">
        <v>7</v>
      </c>
      <c r="E11" s="33">
        <f t="shared" si="0"/>
        <v>14</v>
      </c>
      <c r="F11" s="36">
        <v>587</v>
      </c>
      <c r="G11" s="40">
        <v>5265</v>
      </c>
      <c r="H11" s="40">
        <v>6918</v>
      </c>
      <c r="I11" s="40">
        <v>1</v>
      </c>
      <c r="J11" s="39">
        <v>0</v>
      </c>
      <c r="K11" s="40">
        <v>38</v>
      </c>
      <c r="L11" s="30">
        <v>0</v>
      </c>
      <c r="M11" s="40">
        <v>8</v>
      </c>
    </row>
    <row r="12" spans="1:13">
      <c r="A12" s="6" t="s">
        <v>44</v>
      </c>
      <c r="B12" s="5"/>
      <c r="C12" s="5">
        <v>7</v>
      </c>
      <c r="D12" s="33">
        <v>10</v>
      </c>
      <c r="E12" s="33">
        <f t="shared" si="0"/>
        <v>17</v>
      </c>
      <c r="F12" s="36">
        <v>2768</v>
      </c>
      <c r="G12" s="40">
        <v>10176</v>
      </c>
      <c r="H12" s="40">
        <v>34850</v>
      </c>
      <c r="I12" s="40">
        <v>1</v>
      </c>
      <c r="J12" s="39">
        <v>0</v>
      </c>
      <c r="K12" s="40">
        <v>98114</v>
      </c>
      <c r="L12" s="30">
        <v>0</v>
      </c>
      <c r="M12" s="40">
        <v>47751</v>
      </c>
    </row>
    <row r="13" spans="1:13">
      <c r="A13" s="6" t="s">
        <v>45</v>
      </c>
      <c r="B13" s="5"/>
      <c r="C13" s="5">
        <v>7</v>
      </c>
      <c r="D13" s="33">
        <v>5</v>
      </c>
      <c r="E13" s="33">
        <f t="shared" si="0"/>
        <v>12</v>
      </c>
      <c r="F13" s="36">
        <v>1266</v>
      </c>
      <c r="G13" s="40">
        <v>8569</v>
      </c>
      <c r="H13" s="40">
        <v>13275</v>
      </c>
      <c r="I13" s="40">
        <v>3</v>
      </c>
      <c r="J13" s="39">
        <v>0</v>
      </c>
      <c r="K13" s="40">
        <v>3620</v>
      </c>
      <c r="L13" s="30">
        <v>0</v>
      </c>
      <c r="M13" s="40">
        <v>2703</v>
      </c>
    </row>
  </sheetData>
  <sortState ref="A3:M13">
    <sortCondition ref="A3"/>
  </sortState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pane xSplit="1" topLeftCell="B1" activePane="topRight" state="frozen"/>
      <selection pane="topRight" activeCell="M3" sqref="M3:M6"/>
    </sheetView>
  </sheetViews>
  <sheetFormatPr defaultRowHeight="15"/>
  <cols>
    <col min="1" max="1" width="36" customWidth="1"/>
    <col min="2" max="2" width="11.85546875" customWidth="1"/>
    <col min="3" max="3" width="12.140625" style="3" customWidth="1"/>
    <col min="4" max="4" width="10.7109375" style="3" customWidth="1"/>
    <col min="6" max="6" width="7.28515625" bestFit="1" customWidth="1"/>
    <col min="7" max="7" width="15.140625" bestFit="1" customWidth="1"/>
    <col min="8" max="8" width="14" bestFit="1" customWidth="1"/>
    <col min="9" max="9" width="14.5703125" bestFit="1" customWidth="1"/>
    <col min="10" max="10" width="16.5703125" bestFit="1" customWidth="1"/>
    <col min="11" max="11" width="23.85546875" bestFit="1" customWidth="1"/>
    <col min="12" max="12" width="15.5703125" bestFit="1" customWidth="1"/>
    <col min="13" max="13" width="20.5703125" bestFit="1" customWidth="1"/>
  </cols>
  <sheetData>
    <row r="1" spans="1:13">
      <c r="B1" s="52" t="s">
        <v>73</v>
      </c>
      <c r="C1" s="52"/>
      <c r="D1" s="52"/>
      <c r="E1" s="52"/>
    </row>
    <row r="2" spans="1:13" ht="36.75" customHeight="1">
      <c r="A2" s="17" t="s">
        <v>0</v>
      </c>
      <c r="B2" s="15" t="s">
        <v>69</v>
      </c>
      <c r="C2" s="17" t="s">
        <v>70</v>
      </c>
      <c r="D2" s="33" t="s">
        <v>96</v>
      </c>
      <c r="E2" s="17" t="s">
        <v>72</v>
      </c>
      <c r="F2" s="15" t="s">
        <v>77</v>
      </c>
      <c r="G2" s="15" t="s">
        <v>78</v>
      </c>
      <c r="H2" s="15" t="s">
        <v>79</v>
      </c>
      <c r="I2" s="15" t="s">
        <v>80</v>
      </c>
      <c r="J2" s="15" t="s">
        <v>81</v>
      </c>
      <c r="K2" s="15" t="s">
        <v>86</v>
      </c>
      <c r="L2" s="15" t="s">
        <v>89</v>
      </c>
      <c r="M2" s="15" t="s">
        <v>91</v>
      </c>
    </row>
    <row r="3" spans="1:13" s="1" customFormat="1">
      <c r="A3" s="6" t="s">
        <v>54</v>
      </c>
      <c r="B3" s="5">
        <v>35</v>
      </c>
      <c r="C3" s="5">
        <v>15</v>
      </c>
      <c r="D3" s="33">
        <v>52</v>
      </c>
      <c r="E3" s="17">
        <f>B3+C3+D3</f>
        <v>102</v>
      </c>
      <c r="F3" s="32">
        <v>1088</v>
      </c>
      <c r="G3" s="40">
        <v>15966</v>
      </c>
      <c r="H3" s="40">
        <v>31842</v>
      </c>
      <c r="I3" s="40">
        <v>153</v>
      </c>
      <c r="J3" s="39">
        <v>0</v>
      </c>
      <c r="K3" s="40">
        <v>28503</v>
      </c>
      <c r="L3" s="40">
        <v>0</v>
      </c>
      <c r="M3" s="39">
        <v>0</v>
      </c>
    </row>
    <row r="4" spans="1:13" s="1" customFormat="1">
      <c r="A4" s="6" t="s">
        <v>52</v>
      </c>
      <c r="B4" s="5">
        <v>10</v>
      </c>
      <c r="C4" s="5">
        <v>11</v>
      </c>
      <c r="D4" s="33">
        <v>32</v>
      </c>
      <c r="E4" s="33">
        <f>B4+C4+D4</f>
        <v>53</v>
      </c>
      <c r="F4" s="32">
        <v>259</v>
      </c>
      <c r="G4" s="40">
        <v>3245</v>
      </c>
      <c r="H4" s="40">
        <v>4166</v>
      </c>
      <c r="I4" s="40">
        <v>4</v>
      </c>
      <c r="J4" s="39">
        <v>0</v>
      </c>
      <c r="K4" s="40">
        <v>6142</v>
      </c>
      <c r="L4" s="40">
        <v>183</v>
      </c>
      <c r="M4" s="39">
        <v>0</v>
      </c>
    </row>
    <row r="5" spans="1:13" s="1" customFormat="1">
      <c r="A5" s="6" t="s">
        <v>51</v>
      </c>
      <c r="B5" s="5">
        <v>15</v>
      </c>
      <c r="C5" s="5">
        <v>15</v>
      </c>
      <c r="D5" s="33">
        <v>20</v>
      </c>
      <c r="E5" s="33">
        <f>B5+C5+D5</f>
        <v>50</v>
      </c>
      <c r="F5" s="32">
        <v>762</v>
      </c>
      <c r="G5" s="40">
        <v>8079</v>
      </c>
      <c r="H5" s="40">
        <v>23403</v>
      </c>
      <c r="I5" s="40">
        <v>111</v>
      </c>
      <c r="J5" s="39">
        <v>6914</v>
      </c>
      <c r="K5" s="40">
        <v>10085</v>
      </c>
      <c r="L5" s="40">
        <v>2847</v>
      </c>
      <c r="M5" s="39">
        <v>0</v>
      </c>
    </row>
    <row r="6" spans="1:13" s="1" customFormat="1">
      <c r="A6" s="6" t="s">
        <v>53</v>
      </c>
      <c r="B6" s="5">
        <v>18</v>
      </c>
      <c r="C6" s="5">
        <v>15</v>
      </c>
      <c r="D6" s="33">
        <v>24</v>
      </c>
      <c r="E6" s="33">
        <f>B6+C6+D6</f>
        <v>57</v>
      </c>
      <c r="F6" s="32">
        <v>1355</v>
      </c>
      <c r="G6" s="40">
        <v>11734</v>
      </c>
      <c r="H6" s="40">
        <v>44347</v>
      </c>
      <c r="I6" s="40">
        <v>3672</v>
      </c>
      <c r="J6" s="39">
        <v>17242</v>
      </c>
      <c r="K6" s="40">
        <v>18898</v>
      </c>
      <c r="L6" s="40">
        <v>5889</v>
      </c>
      <c r="M6" s="40">
        <v>1259</v>
      </c>
    </row>
  </sheetData>
  <sortState ref="A3:M6">
    <sortCondition ref="A3"/>
  </sortState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ГБ Тверь</vt:lpstr>
      <vt:lpstr>ДБ Тверь</vt:lpstr>
      <vt:lpstr>Центры, Диспансеры</vt:lpstr>
      <vt:lpstr>ЦРБ</vt:lpstr>
      <vt:lpstr>Стоматполиклиники</vt:lpstr>
      <vt:lpstr>Роддомы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Nik</cp:lastModifiedBy>
  <cp:lastPrinted>2021-02-04T08:59:49Z</cp:lastPrinted>
  <dcterms:created xsi:type="dcterms:W3CDTF">2019-02-20T12:07:28Z</dcterms:created>
  <dcterms:modified xsi:type="dcterms:W3CDTF">2022-03-29T06:38:59Z</dcterms:modified>
</cp:coreProperties>
</file>